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Browniemj\Documents\Personal\Football\2016\MCFOA\"/>
    </mc:Choice>
  </mc:AlternateContent>
  <bookViews>
    <workbookView xWindow="0" yWindow="0" windowWidth="10740" windowHeight="1815" activeTab="1"/>
  </bookViews>
  <sheets>
    <sheet name="Assignments" sheetId="5" r:id="rId1"/>
    <sheet name="Bowl Games" sheetId="2" r:id="rId2"/>
    <sheet name="Conference" sheetId="3" r:id="rId3"/>
    <sheet name="Sheet1" sheetId="6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2" l="1"/>
  <c r="L137" i="2"/>
  <c r="M137" i="2"/>
  <c r="N68" i="2" l="1"/>
  <c r="I144" i="2" l="1"/>
  <c r="J144" i="2"/>
  <c r="U127" i="2" l="1"/>
  <c r="T127" i="2"/>
  <c r="S127" i="2"/>
  <c r="R127" i="2"/>
  <c r="Q127" i="2"/>
  <c r="P127" i="2"/>
  <c r="O127" i="2"/>
  <c r="N127" i="2"/>
  <c r="M127" i="2"/>
  <c r="L127" i="2"/>
  <c r="K127" i="2"/>
  <c r="U125" i="2"/>
  <c r="T125" i="2"/>
  <c r="S125" i="2"/>
  <c r="R125" i="2"/>
  <c r="Q125" i="2"/>
  <c r="P125" i="2"/>
  <c r="O125" i="2"/>
  <c r="N125" i="2"/>
  <c r="M125" i="2"/>
  <c r="L125" i="2"/>
  <c r="K125" i="2"/>
  <c r="U124" i="2"/>
  <c r="T124" i="2"/>
  <c r="S124" i="2"/>
  <c r="R124" i="2"/>
  <c r="Q124" i="2"/>
  <c r="P124" i="2"/>
  <c r="O124" i="2"/>
  <c r="N124" i="2"/>
  <c r="M124" i="2"/>
  <c r="L124" i="2"/>
  <c r="K124" i="2"/>
  <c r="U122" i="2"/>
  <c r="T122" i="2"/>
  <c r="S122" i="2"/>
  <c r="R122" i="2"/>
  <c r="Q122" i="2"/>
  <c r="P122" i="2"/>
  <c r="O122" i="2"/>
  <c r="N122" i="2"/>
  <c r="M122" i="2"/>
  <c r="L122" i="2"/>
  <c r="K122" i="2"/>
  <c r="U121" i="2"/>
  <c r="T121" i="2"/>
  <c r="S121" i="2"/>
  <c r="R121" i="2"/>
  <c r="Q121" i="2"/>
  <c r="P121" i="2"/>
  <c r="O121" i="2"/>
  <c r="N121" i="2"/>
  <c r="M121" i="2"/>
  <c r="L121" i="2"/>
  <c r="K121" i="2"/>
  <c r="U119" i="2"/>
  <c r="T119" i="2"/>
  <c r="S119" i="2"/>
  <c r="R119" i="2"/>
  <c r="Q119" i="2"/>
  <c r="P119" i="2"/>
  <c r="O119" i="2"/>
  <c r="N119" i="2"/>
  <c r="M119" i="2"/>
  <c r="L119" i="2"/>
  <c r="K119" i="2"/>
  <c r="U118" i="2"/>
  <c r="T118" i="2"/>
  <c r="S118" i="2"/>
  <c r="R118" i="2"/>
  <c r="Q118" i="2"/>
  <c r="P118" i="2"/>
  <c r="O118" i="2"/>
  <c r="N118" i="2"/>
  <c r="M118" i="2"/>
  <c r="L118" i="2"/>
  <c r="K118" i="2"/>
  <c r="U116" i="2"/>
  <c r="T116" i="2"/>
  <c r="S116" i="2"/>
  <c r="R116" i="2"/>
  <c r="Q116" i="2"/>
  <c r="P116" i="2"/>
  <c r="O116" i="2"/>
  <c r="N116" i="2"/>
  <c r="M116" i="2"/>
  <c r="L116" i="2"/>
  <c r="K116" i="2"/>
  <c r="U115" i="2"/>
  <c r="T115" i="2"/>
  <c r="S115" i="2"/>
  <c r="R115" i="2"/>
  <c r="Q115" i="2"/>
  <c r="P115" i="2"/>
  <c r="O115" i="2"/>
  <c r="N115" i="2"/>
  <c r="M115" i="2"/>
  <c r="L115" i="2"/>
  <c r="K115" i="2"/>
  <c r="U113" i="2"/>
  <c r="T113" i="2"/>
  <c r="S113" i="2"/>
  <c r="R113" i="2"/>
  <c r="Q113" i="2"/>
  <c r="P113" i="2"/>
  <c r="O113" i="2"/>
  <c r="N113" i="2"/>
  <c r="M113" i="2"/>
  <c r="L113" i="2"/>
  <c r="K113" i="2"/>
  <c r="U112" i="2"/>
  <c r="T112" i="2"/>
  <c r="S112" i="2"/>
  <c r="R112" i="2"/>
  <c r="Q112" i="2"/>
  <c r="P112" i="2"/>
  <c r="O112" i="2"/>
  <c r="N112" i="2"/>
  <c r="M112" i="2"/>
  <c r="L112" i="2"/>
  <c r="K112" i="2"/>
  <c r="U110" i="2"/>
  <c r="T110" i="2"/>
  <c r="S110" i="2"/>
  <c r="R110" i="2"/>
  <c r="Q110" i="2"/>
  <c r="P110" i="2"/>
  <c r="O110" i="2"/>
  <c r="N110" i="2"/>
  <c r="M110" i="2"/>
  <c r="L110" i="2"/>
  <c r="K110" i="2"/>
  <c r="U109" i="2"/>
  <c r="T109" i="2"/>
  <c r="S109" i="2"/>
  <c r="R109" i="2"/>
  <c r="Q109" i="2"/>
  <c r="P109" i="2"/>
  <c r="O109" i="2"/>
  <c r="N109" i="2"/>
  <c r="M109" i="2"/>
  <c r="L109" i="2"/>
  <c r="K109" i="2"/>
  <c r="U107" i="2"/>
  <c r="T107" i="2"/>
  <c r="S107" i="2"/>
  <c r="R107" i="2"/>
  <c r="Q107" i="2"/>
  <c r="P107" i="2"/>
  <c r="O107" i="2"/>
  <c r="N107" i="2"/>
  <c r="M107" i="2"/>
  <c r="L107" i="2"/>
  <c r="K107" i="2"/>
  <c r="U106" i="2"/>
  <c r="T106" i="2"/>
  <c r="S106" i="2"/>
  <c r="R106" i="2"/>
  <c r="Q106" i="2"/>
  <c r="P106" i="2"/>
  <c r="O106" i="2"/>
  <c r="N106" i="2"/>
  <c r="M106" i="2"/>
  <c r="L106" i="2"/>
  <c r="K106" i="2"/>
  <c r="U104" i="2"/>
  <c r="T104" i="2"/>
  <c r="S104" i="2"/>
  <c r="R104" i="2"/>
  <c r="Q104" i="2"/>
  <c r="P104" i="2"/>
  <c r="O104" i="2"/>
  <c r="N104" i="2"/>
  <c r="M104" i="2"/>
  <c r="L104" i="2"/>
  <c r="K104" i="2"/>
  <c r="U103" i="2"/>
  <c r="T103" i="2"/>
  <c r="S103" i="2"/>
  <c r="R103" i="2"/>
  <c r="Q103" i="2"/>
  <c r="P103" i="2"/>
  <c r="O103" i="2"/>
  <c r="N103" i="2"/>
  <c r="M103" i="2"/>
  <c r="L103" i="2"/>
  <c r="K103" i="2"/>
  <c r="U101" i="2"/>
  <c r="T101" i="2"/>
  <c r="S101" i="2"/>
  <c r="R101" i="2"/>
  <c r="Q101" i="2"/>
  <c r="P101" i="2"/>
  <c r="O101" i="2"/>
  <c r="N101" i="2"/>
  <c r="M101" i="2"/>
  <c r="L101" i="2"/>
  <c r="K101" i="2"/>
  <c r="U100" i="2"/>
  <c r="T100" i="2"/>
  <c r="S100" i="2"/>
  <c r="R100" i="2"/>
  <c r="Q100" i="2"/>
  <c r="P100" i="2"/>
  <c r="O100" i="2"/>
  <c r="N100" i="2"/>
  <c r="M100" i="2"/>
  <c r="L100" i="2"/>
  <c r="K100" i="2"/>
  <c r="U98" i="2"/>
  <c r="T98" i="2"/>
  <c r="S98" i="2"/>
  <c r="R98" i="2"/>
  <c r="Q98" i="2"/>
  <c r="P98" i="2"/>
  <c r="O98" i="2"/>
  <c r="N98" i="2"/>
  <c r="M98" i="2"/>
  <c r="L98" i="2"/>
  <c r="K98" i="2"/>
  <c r="U97" i="2"/>
  <c r="T97" i="2"/>
  <c r="S97" i="2"/>
  <c r="R97" i="2"/>
  <c r="Q97" i="2"/>
  <c r="P97" i="2"/>
  <c r="O97" i="2"/>
  <c r="N97" i="2"/>
  <c r="M97" i="2"/>
  <c r="L97" i="2"/>
  <c r="K97" i="2"/>
  <c r="U95" i="2"/>
  <c r="T95" i="2"/>
  <c r="S95" i="2"/>
  <c r="R95" i="2"/>
  <c r="Q95" i="2"/>
  <c r="P95" i="2"/>
  <c r="O95" i="2"/>
  <c r="N95" i="2"/>
  <c r="M95" i="2"/>
  <c r="L95" i="2"/>
  <c r="K95" i="2"/>
  <c r="U94" i="2"/>
  <c r="T94" i="2"/>
  <c r="S94" i="2"/>
  <c r="R94" i="2"/>
  <c r="Q94" i="2"/>
  <c r="P94" i="2"/>
  <c r="O94" i="2"/>
  <c r="N94" i="2"/>
  <c r="M94" i="2"/>
  <c r="L94" i="2"/>
  <c r="K94" i="2"/>
  <c r="U92" i="2"/>
  <c r="T92" i="2"/>
  <c r="S92" i="2"/>
  <c r="R92" i="2"/>
  <c r="Q92" i="2"/>
  <c r="P92" i="2"/>
  <c r="O92" i="2"/>
  <c r="N92" i="2"/>
  <c r="M92" i="2"/>
  <c r="L92" i="2"/>
  <c r="K92" i="2"/>
  <c r="U91" i="2"/>
  <c r="T91" i="2"/>
  <c r="S91" i="2"/>
  <c r="R91" i="2"/>
  <c r="Q91" i="2"/>
  <c r="P91" i="2"/>
  <c r="O91" i="2"/>
  <c r="N91" i="2"/>
  <c r="M91" i="2"/>
  <c r="L91" i="2"/>
  <c r="K91" i="2"/>
  <c r="U89" i="2"/>
  <c r="T89" i="2"/>
  <c r="S89" i="2"/>
  <c r="R89" i="2"/>
  <c r="Q89" i="2"/>
  <c r="P89" i="2"/>
  <c r="O89" i="2"/>
  <c r="N89" i="2"/>
  <c r="M89" i="2"/>
  <c r="L89" i="2"/>
  <c r="K89" i="2"/>
  <c r="U88" i="2"/>
  <c r="T88" i="2"/>
  <c r="S88" i="2"/>
  <c r="R88" i="2"/>
  <c r="Q88" i="2"/>
  <c r="P88" i="2"/>
  <c r="O88" i="2"/>
  <c r="N88" i="2"/>
  <c r="M88" i="2"/>
  <c r="L88" i="2"/>
  <c r="K88" i="2"/>
  <c r="U86" i="2"/>
  <c r="T86" i="2"/>
  <c r="S86" i="2"/>
  <c r="R86" i="2"/>
  <c r="Q86" i="2"/>
  <c r="P86" i="2"/>
  <c r="O86" i="2"/>
  <c r="N86" i="2"/>
  <c r="M86" i="2"/>
  <c r="L86" i="2"/>
  <c r="K86" i="2"/>
  <c r="U85" i="2"/>
  <c r="T85" i="2"/>
  <c r="S85" i="2"/>
  <c r="R85" i="2"/>
  <c r="Q85" i="2"/>
  <c r="P85" i="2"/>
  <c r="O85" i="2"/>
  <c r="N85" i="2"/>
  <c r="M85" i="2"/>
  <c r="L85" i="2"/>
  <c r="K85" i="2"/>
  <c r="U83" i="2"/>
  <c r="T83" i="2"/>
  <c r="S83" i="2"/>
  <c r="R83" i="2"/>
  <c r="Q83" i="2"/>
  <c r="P83" i="2"/>
  <c r="O83" i="2"/>
  <c r="N83" i="2"/>
  <c r="M83" i="2"/>
  <c r="L83" i="2"/>
  <c r="K83" i="2"/>
  <c r="U82" i="2"/>
  <c r="T82" i="2"/>
  <c r="S82" i="2"/>
  <c r="R82" i="2"/>
  <c r="Q82" i="2"/>
  <c r="P82" i="2"/>
  <c r="O82" i="2"/>
  <c r="N82" i="2"/>
  <c r="M82" i="2"/>
  <c r="L82" i="2"/>
  <c r="K82" i="2"/>
  <c r="U80" i="2"/>
  <c r="T80" i="2"/>
  <c r="S80" i="2"/>
  <c r="R80" i="2"/>
  <c r="Q80" i="2"/>
  <c r="P80" i="2"/>
  <c r="O80" i="2"/>
  <c r="N80" i="2"/>
  <c r="M80" i="2"/>
  <c r="L80" i="2"/>
  <c r="K80" i="2"/>
  <c r="U79" i="2"/>
  <c r="T79" i="2"/>
  <c r="S79" i="2"/>
  <c r="R79" i="2"/>
  <c r="Q79" i="2"/>
  <c r="P79" i="2"/>
  <c r="O79" i="2"/>
  <c r="N79" i="2"/>
  <c r="M79" i="2"/>
  <c r="L79" i="2"/>
  <c r="K79" i="2"/>
  <c r="U77" i="2"/>
  <c r="T77" i="2"/>
  <c r="S77" i="2"/>
  <c r="R77" i="2"/>
  <c r="Q77" i="2"/>
  <c r="P77" i="2"/>
  <c r="O77" i="2"/>
  <c r="N77" i="2"/>
  <c r="M77" i="2"/>
  <c r="L77" i="2"/>
  <c r="K77" i="2"/>
  <c r="U76" i="2"/>
  <c r="T76" i="2"/>
  <c r="S76" i="2"/>
  <c r="R76" i="2"/>
  <c r="Q76" i="2"/>
  <c r="P76" i="2"/>
  <c r="O76" i="2"/>
  <c r="N76" i="2"/>
  <c r="M76" i="2"/>
  <c r="L76" i="2"/>
  <c r="K76" i="2"/>
  <c r="U74" i="2"/>
  <c r="T74" i="2"/>
  <c r="S74" i="2"/>
  <c r="R74" i="2"/>
  <c r="Q74" i="2"/>
  <c r="P74" i="2"/>
  <c r="O74" i="2"/>
  <c r="N74" i="2"/>
  <c r="M74" i="2"/>
  <c r="L74" i="2"/>
  <c r="K74" i="2"/>
  <c r="U73" i="2"/>
  <c r="T73" i="2"/>
  <c r="S73" i="2"/>
  <c r="R73" i="2"/>
  <c r="Q73" i="2"/>
  <c r="P73" i="2"/>
  <c r="O73" i="2"/>
  <c r="N73" i="2"/>
  <c r="M73" i="2"/>
  <c r="L73" i="2"/>
  <c r="K73" i="2"/>
  <c r="U71" i="2"/>
  <c r="T71" i="2"/>
  <c r="S71" i="2"/>
  <c r="R71" i="2"/>
  <c r="Q71" i="2"/>
  <c r="P71" i="2"/>
  <c r="O71" i="2"/>
  <c r="N71" i="2"/>
  <c r="M71" i="2"/>
  <c r="L71" i="2"/>
  <c r="K71" i="2"/>
  <c r="U70" i="2"/>
  <c r="T70" i="2"/>
  <c r="S70" i="2"/>
  <c r="R70" i="2"/>
  <c r="Q70" i="2"/>
  <c r="P70" i="2"/>
  <c r="O70" i="2"/>
  <c r="N70" i="2"/>
  <c r="M70" i="2"/>
  <c r="L70" i="2"/>
  <c r="K70" i="2"/>
  <c r="U68" i="2"/>
  <c r="T68" i="2"/>
  <c r="S68" i="2"/>
  <c r="R68" i="2"/>
  <c r="Q68" i="2"/>
  <c r="P68" i="2"/>
  <c r="O68" i="2"/>
  <c r="M68" i="2"/>
  <c r="L68" i="2"/>
  <c r="K68" i="2"/>
  <c r="U67" i="2"/>
  <c r="T67" i="2"/>
  <c r="S67" i="2"/>
  <c r="R67" i="2"/>
  <c r="Q67" i="2"/>
  <c r="P67" i="2"/>
  <c r="O67" i="2"/>
  <c r="N67" i="2"/>
  <c r="M67" i="2"/>
  <c r="L67" i="2"/>
  <c r="K67" i="2"/>
  <c r="U65" i="2"/>
  <c r="T65" i="2"/>
  <c r="S65" i="2"/>
  <c r="R65" i="2"/>
  <c r="Q65" i="2"/>
  <c r="P65" i="2"/>
  <c r="O65" i="2"/>
  <c r="N65" i="2"/>
  <c r="M65" i="2"/>
  <c r="L65" i="2"/>
  <c r="K65" i="2"/>
  <c r="U64" i="2"/>
  <c r="T64" i="2"/>
  <c r="S64" i="2"/>
  <c r="R64" i="2"/>
  <c r="Q64" i="2"/>
  <c r="P64" i="2"/>
  <c r="O64" i="2"/>
  <c r="N64" i="2"/>
  <c r="M64" i="2"/>
  <c r="L64" i="2"/>
  <c r="K64" i="2"/>
  <c r="U62" i="2"/>
  <c r="T62" i="2"/>
  <c r="S62" i="2"/>
  <c r="R62" i="2"/>
  <c r="Q62" i="2"/>
  <c r="P62" i="2"/>
  <c r="O62" i="2"/>
  <c r="N62" i="2"/>
  <c r="M62" i="2"/>
  <c r="L62" i="2"/>
  <c r="K62" i="2"/>
  <c r="U61" i="2"/>
  <c r="T61" i="2"/>
  <c r="S61" i="2"/>
  <c r="R61" i="2"/>
  <c r="Q61" i="2"/>
  <c r="P61" i="2"/>
  <c r="O61" i="2"/>
  <c r="N61" i="2"/>
  <c r="M61" i="2"/>
  <c r="L61" i="2"/>
  <c r="K61" i="2"/>
  <c r="U59" i="2"/>
  <c r="T59" i="2"/>
  <c r="S59" i="2"/>
  <c r="R59" i="2"/>
  <c r="Q59" i="2"/>
  <c r="P59" i="2"/>
  <c r="O59" i="2"/>
  <c r="N59" i="2"/>
  <c r="M59" i="2"/>
  <c r="L59" i="2"/>
  <c r="K59" i="2"/>
  <c r="U58" i="2"/>
  <c r="T58" i="2"/>
  <c r="S58" i="2"/>
  <c r="R58" i="2"/>
  <c r="Q58" i="2"/>
  <c r="P58" i="2"/>
  <c r="O58" i="2"/>
  <c r="N58" i="2"/>
  <c r="M58" i="2"/>
  <c r="L58" i="2"/>
  <c r="K58" i="2"/>
  <c r="U56" i="2"/>
  <c r="T56" i="2"/>
  <c r="S56" i="2"/>
  <c r="R56" i="2"/>
  <c r="Q56" i="2"/>
  <c r="P56" i="2"/>
  <c r="O56" i="2"/>
  <c r="N56" i="2"/>
  <c r="M56" i="2"/>
  <c r="L56" i="2"/>
  <c r="K56" i="2"/>
  <c r="U55" i="2"/>
  <c r="T55" i="2"/>
  <c r="S55" i="2"/>
  <c r="R55" i="2"/>
  <c r="Q55" i="2"/>
  <c r="P55" i="2"/>
  <c r="O55" i="2"/>
  <c r="N55" i="2"/>
  <c r="M55" i="2"/>
  <c r="L55" i="2"/>
  <c r="K55" i="2"/>
  <c r="U53" i="2"/>
  <c r="T53" i="2"/>
  <c r="S53" i="2"/>
  <c r="R53" i="2"/>
  <c r="Q53" i="2"/>
  <c r="P53" i="2"/>
  <c r="O53" i="2"/>
  <c r="N53" i="2"/>
  <c r="M53" i="2"/>
  <c r="L53" i="2"/>
  <c r="K53" i="2"/>
  <c r="U52" i="2"/>
  <c r="T52" i="2"/>
  <c r="S52" i="2"/>
  <c r="R52" i="2"/>
  <c r="Q52" i="2"/>
  <c r="P52" i="2"/>
  <c r="O52" i="2"/>
  <c r="N52" i="2"/>
  <c r="M52" i="2"/>
  <c r="L52" i="2"/>
  <c r="K52" i="2"/>
  <c r="U50" i="2"/>
  <c r="T50" i="2"/>
  <c r="S50" i="2"/>
  <c r="R50" i="2"/>
  <c r="Q50" i="2"/>
  <c r="P50" i="2"/>
  <c r="O50" i="2"/>
  <c r="N50" i="2"/>
  <c r="M50" i="2"/>
  <c r="L50" i="2"/>
  <c r="K50" i="2"/>
  <c r="U49" i="2"/>
  <c r="T49" i="2"/>
  <c r="S49" i="2"/>
  <c r="R49" i="2"/>
  <c r="Q49" i="2"/>
  <c r="P49" i="2"/>
  <c r="O49" i="2"/>
  <c r="N49" i="2"/>
  <c r="M49" i="2"/>
  <c r="L49" i="2"/>
  <c r="K49" i="2"/>
  <c r="U47" i="2"/>
  <c r="T47" i="2"/>
  <c r="S47" i="2"/>
  <c r="R47" i="2"/>
  <c r="Q47" i="2"/>
  <c r="P47" i="2"/>
  <c r="O47" i="2"/>
  <c r="N47" i="2"/>
  <c r="M47" i="2"/>
  <c r="L47" i="2"/>
  <c r="K47" i="2"/>
  <c r="U46" i="2"/>
  <c r="T46" i="2"/>
  <c r="S46" i="2"/>
  <c r="R46" i="2"/>
  <c r="Q46" i="2"/>
  <c r="P46" i="2"/>
  <c r="O46" i="2"/>
  <c r="N46" i="2"/>
  <c r="M46" i="2"/>
  <c r="L46" i="2"/>
  <c r="K46" i="2"/>
  <c r="U44" i="2"/>
  <c r="T44" i="2"/>
  <c r="S44" i="2"/>
  <c r="R44" i="2"/>
  <c r="Q44" i="2"/>
  <c r="P44" i="2"/>
  <c r="O44" i="2"/>
  <c r="N44" i="2"/>
  <c r="M44" i="2"/>
  <c r="L44" i="2"/>
  <c r="K44" i="2"/>
  <c r="U43" i="2"/>
  <c r="T43" i="2"/>
  <c r="S43" i="2"/>
  <c r="R43" i="2"/>
  <c r="Q43" i="2"/>
  <c r="P43" i="2"/>
  <c r="O43" i="2"/>
  <c r="N43" i="2"/>
  <c r="M43" i="2"/>
  <c r="L43" i="2"/>
  <c r="K43" i="2"/>
  <c r="U41" i="2"/>
  <c r="T41" i="2"/>
  <c r="S41" i="2"/>
  <c r="R41" i="2"/>
  <c r="Q41" i="2"/>
  <c r="P41" i="2"/>
  <c r="O41" i="2"/>
  <c r="N41" i="2"/>
  <c r="M41" i="2"/>
  <c r="L41" i="2"/>
  <c r="K41" i="2"/>
  <c r="U40" i="2"/>
  <c r="T40" i="2"/>
  <c r="S40" i="2"/>
  <c r="R40" i="2"/>
  <c r="Q40" i="2"/>
  <c r="P40" i="2"/>
  <c r="O40" i="2"/>
  <c r="N40" i="2"/>
  <c r="M40" i="2"/>
  <c r="L40" i="2"/>
  <c r="K40" i="2"/>
  <c r="U38" i="2"/>
  <c r="T38" i="2"/>
  <c r="S38" i="2"/>
  <c r="R38" i="2"/>
  <c r="Q38" i="2"/>
  <c r="P38" i="2"/>
  <c r="O38" i="2"/>
  <c r="N38" i="2"/>
  <c r="M38" i="2"/>
  <c r="L38" i="2"/>
  <c r="K38" i="2"/>
  <c r="U37" i="2"/>
  <c r="T37" i="2"/>
  <c r="S37" i="2"/>
  <c r="R37" i="2"/>
  <c r="Q37" i="2"/>
  <c r="P37" i="2"/>
  <c r="O37" i="2"/>
  <c r="N37" i="2"/>
  <c r="M37" i="2"/>
  <c r="L37" i="2"/>
  <c r="K37" i="2"/>
  <c r="U35" i="2"/>
  <c r="T35" i="2"/>
  <c r="S35" i="2"/>
  <c r="R35" i="2"/>
  <c r="Q35" i="2"/>
  <c r="P35" i="2"/>
  <c r="O35" i="2"/>
  <c r="N35" i="2"/>
  <c r="M35" i="2"/>
  <c r="L35" i="2"/>
  <c r="K35" i="2"/>
  <c r="U34" i="2"/>
  <c r="T34" i="2"/>
  <c r="S34" i="2"/>
  <c r="R34" i="2"/>
  <c r="Q34" i="2"/>
  <c r="P34" i="2"/>
  <c r="O34" i="2"/>
  <c r="N34" i="2"/>
  <c r="M34" i="2"/>
  <c r="L34" i="2"/>
  <c r="K34" i="2"/>
  <c r="U32" i="2"/>
  <c r="T32" i="2"/>
  <c r="S32" i="2"/>
  <c r="R32" i="2"/>
  <c r="Q32" i="2"/>
  <c r="P32" i="2"/>
  <c r="O32" i="2"/>
  <c r="N32" i="2"/>
  <c r="M32" i="2"/>
  <c r="L32" i="2"/>
  <c r="K32" i="2"/>
  <c r="U31" i="2"/>
  <c r="T31" i="2"/>
  <c r="S31" i="2"/>
  <c r="R31" i="2"/>
  <c r="Q31" i="2"/>
  <c r="P31" i="2"/>
  <c r="O31" i="2"/>
  <c r="N31" i="2"/>
  <c r="M31" i="2"/>
  <c r="L31" i="2"/>
  <c r="K31" i="2"/>
  <c r="U29" i="2"/>
  <c r="T29" i="2"/>
  <c r="S29" i="2"/>
  <c r="R29" i="2"/>
  <c r="Q29" i="2"/>
  <c r="P29" i="2"/>
  <c r="O29" i="2"/>
  <c r="N29" i="2"/>
  <c r="M29" i="2"/>
  <c r="L29" i="2"/>
  <c r="K29" i="2"/>
  <c r="U28" i="2"/>
  <c r="T28" i="2"/>
  <c r="S28" i="2"/>
  <c r="R28" i="2"/>
  <c r="Q28" i="2"/>
  <c r="P28" i="2"/>
  <c r="O28" i="2"/>
  <c r="N28" i="2"/>
  <c r="M28" i="2"/>
  <c r="L28" i="2"/>
  <c r="K28" i="2"/>
  <c r="U26" i="2"/>
  <c r="T26" i="2"/>
  <c r="S26" i="2"/>
  <c r="R26" i="2"/>
  <c r="Q26" i="2"/>
  <c r="P26" i="2"/>
  <c r="O26" i="2"/>
  <c r="N26" i="2"/>
  <c r="M26" i="2"/>
  <c r="L26" i="2"/>
  <c r="K26" i="2"/>
  <c r="U25" i="2"/>
  <c r="T25" i="2"/>
  <c r="S25" i="2"/>
  <c r="R25" i="2"/>
  <c r="Q25" i="2"/>
  <c r="P25" i="2"/>
  <c r="O25" i="2"/>
  <c r="N25" i="2"/>
  <c r="M25" i="2"/>
  <c r="L25" i="2"/>
  <c r="K25" i="2"/>
  <c r="U23" i="2"/>
  <c r="T23" i="2"/>
  <c r="S23" i="2"/>
  <c r="R23" i="2"/>
  <c r="Q23" i="2"/>
  <c r="P23" i="2"/>
  <c r="O23" i="2"/>
  <c r="N23" i="2"/>
  <c r="M23" i="2"/>
  <c r="L23" i="2"/>
  <c r="K23" i="2"/>
  <c r="U22" i="2"/>
  <c r="T22" i="2"/>
  <c r="S22" i="2"/>
  <c r="R22" i="2"/>
  <c r="Q22" i="2"/>
  <c r="P22" i="2"/>
  <c r="O22" i="2"/>
  <c r="N22" i="2"/>
  <c r="M22" i="2"/>
  <c r="L22" i="2"/>
  <c r="K22" i="2"/>
  <c r="U20" i="2"/>
  <c r="T20" i="2"/>
  <c r="S20" i="2"/>
  <c r="R20" i="2"/>
  <c r="Q20" i="2"/>
  <c r="P20" i="2"/>
  <c r="O20" i="2"/>
  <c r="N20" i="2"/>
  <c r="M20" i="2"/>
  <c r="L20" i="2"/>
  <c r="K20" i="2"/>
  <c r="U19" i="2"/>
  <c r="T19" i="2"/>
  <c r="S19" i="2"/>
  <c r="R19" i="2"/>
  <c r="Q19" i="2"/>
  <c r="P19" i="2"/>
  <c r="O19" i="2"/>
  <c r="N19" i="2"/>
  <c r="M19" i="2"/>
  <c r="L19" i="2"/>
  <c r="K19" i="2"/>
  <c r="U17" i="2"/>
  <c r="T17" i="2"/>
  <c r="S17" i="2"/>
  <c r="R17" i="2"/>
  <c r="Q17" i="2"/>
  <c r="P17" i="2"/>
  <c r="O17" i="2"/>
  <c r="N17" i="2"/>
  <c r="M17" i="2"/>
  <c r="L17" i="2"/>
  <c r="K17" i="2"/>
  <c r="U16" i="2"/>
  <c r="T16" i="2"/>
  <c r="S16" i="2"/>
  <c r="R16" i="2"/>
  <c r="Q16" i="2"/>
  <c r="P16" i="2"/>
  <c r="O16" i="2"/>
  <c r="N16" i="2"/>
  <c r="M16" i="2"/>
  <c r="L16" i="2"/>
  <c r="K16" i="2"/>
  <c r="U14" i="2"/>
  <c r="T14" i="2"/>
  <c r="S14" i="2"/>
  <c r="R14" i="2"/>
  <c r="Q14" i="2"/>
  <c r="P14" i="2"/>
  <c r="O14" i="2"/>
  <c r="N14" i="2"/>
  <c r="M14" i="2"/>
  <c r="L14" i="2"/>
  <c r="K14" i="2"/>
  <c r="U13" i="2"/>
  <c r="T13" i="2"/>
  <c r="S13" i="2"/>
  <c r="R13" i="2"/>
  <c r="Q13" i="2"/>
  <c r="P13" i="2"/>
  <c r="O13" i="2"/>
  <c r="N13" i="2"/>
  <c r="M13" i="2"/>
  <c r="L13" i="2"/>
  <c r="K13" i="2"/>
  <c r="U11" i="2"/>
  <c r="T11" i="2"/>
  <c r="S11" i="2"/>
  <c r="R11" i="2"/>
  <c r="Q11" i="2"/>
  <c r="P11" i="2"/>
  <c r="O11" i="2"/>
  <c r="N11" i="2"/>
  <c r="M11" i="2"/>
  <c r="L11" i="2"/>
  <c r="K11" i="2"/>
  <c r="U10" i="2"/>
  <c r="T10" i="2"/>
  <c r="S10" i="2"/>
  <c r="R10" i="2"/>
  <c r="Q10" i="2"/>
  <c r="P10" i="2"/>
  <c r="O10" i="2"/>
  <c r="N10" i="2"/>
  <c r="M10" i="2"/>
  <c r="L10" i="2"/>
  <c r="K10" i="2"/>
  <c r="U8" i="2"/>
  <c r="T8" i="2"/>
  <c r="S8" i="2"/>
  <c r="R8" i="2"/>
  <c r="P8" i="2"/>
  <c r="O8" i="2"/>
  <c r="N8" i="2"/>
  <c r="M8" i="2"/>
  <c r="L8" i="2"/>
  <c r="K8" i="2"/>
  <c r="U7" i="2"/>
  <c r="T7" i="2"/>
  <c r="S7" i="2"/>
  <c r="R7" i="2"/>
  <c r="Q7" i="2"/>
  <c r="P7" i="2"/>
  <c r="O7" i="2"/>
  <c r="N7" i="2"/>
  <c r="M7" i="2"/>
  <c r="U5" i="2"/>
  <c r="T5" i="2"/>
  <c r="S5" i="2"/>
  <c r="R5" i="2"/>
  <c r="Q5" i="2"/>
  <c r="P5" i="2"/>
  <c r="O5" i="2"/>
  <c r="N5" i="2"/>
  <c r="M5" i="2"/>
  <c r="L5" i="2"/>
  <c r="K5" i="2"/>
  <c r="L7" i="2"/>
  <c r="K7" i="2"/>
  <c r="G31" i="5"/>
  <c r="F31" i="5"/>
  <c r="E31" i="5"/>
  <c r="A31" i="5"/>
  <c r="L129" i="2" l="1"/>
  <c r="M129" i="2"/>
  <c r="N129" i="2"/>
  <c r="P129" i="2"/>
  <c r="Q129" i="2"/>
  <c r="R129" i="2"/>
  <c r="S129" i="2"/>
  <c r="T129" i="2"/>
  <c r="U129" i="2"/>
  <c r="K129" i="2"/>
  <c r="G144" i="2"/>
  <c r="L128" i="2"/>
  <c r="H133" i="2" s="1"/>
  <c r="K133" i="2" s="1"/>
  <c r="M128" i="2"/>
  <c r="H134" i="2" s="1"/>
  <c r="K134" i="2" s="1"/>
  <c r="N128" i="2"/>
  <c r="H135" i="2" s="1"/>
  <c r="K135" i="2" s="1"/>
  <c r="O128" i="2"/>
  <c r="P128" i="2"/>
  <c r="H137" i="2" s="1"/>
  <c r="K137" i="2" s="1"/>
  <c r="Q128" i="2"/>
  <c r="H138" i="2" s="1"/>
  <c r="K138" i="2" s="1"/>
  <c r="R128" i="2"/>
  <c r="H139" i="2" s="1"/>
  <c r="K139" i="2" s="1"/>
  <c r="S128" i="2"/>
  <c r="H140" i="2" s="1"/>
  <c r="K140" i="2" s="1"/>
  <c r="T128" i="2"/>
  <c r="H141" i="2" s="1"/>
  <c r="K141" i="2" s="1"/>
  <c r="U128" i="2"/>
  <c r="H142" i="2" s="1"/>
  <c r="K142" i="2" s="1"/>
  <c r="K128" i="2"/>
  <c r="H132" i="2" s="1"/>
  <c r="K132" i="2" s="1"/>
  <c r="H136" i="2" l="1"/>
  <c r="V128" i="2"/>
  <c r="H144" i="2" l="1"/>
  <c r="K136" i="2"/>
</calcChain>
</file>

<file path=xl/sharedStrings.xml><?xml version="1.0" encoding="utf-8"?>
<sst xmlns="http://schemas.openxmlformats.org/spreadsheetml/2006/main" count="1089" uniqueCount="615">
  <si>
    <t>Conference</t>
  </si>
  <si>
    <t>Date</t>
  </si>
  <si>
    <t>Members</t>
  </si>
  <si>
    <t>Assign</t>
  </si>
  <si>
    <t>GLIAC-1</t>
  </si>
  <si>
    <t>File</t>
  </si>
  <si>
    <t>MAC</t>
  </si>
  <si>
    <t>B1G</t>
  </si>
  <si>
    <t>Game</t>
  </si>
  <si>
    <t>SCHEDULE</t>
  </si>
  <si>
    <t>GAME</t>
  </si>
  <si>
    <t>SITE</t>
  </si>
  <si>
    <t>PER TEAM PAY-OUT</t>
  </si>
  <si>
    <t>DATE</t>
  </si>
  <si>
    <t>TIME</t>
  </si>
  <si>
    <t>TV</t>
  </si>
  <si>
    <t>PRIMARY</t>
  </si>
  <si>
    <t>CHOICES</t>
  </si>
  <si>
    <t>PAIRINGS</t>
  </si>
  <si>
    <t>Orlando, FL</t>
  </si>
  <si>
    <t>12:00pm</t>
  </si>
  <si>
    <t>CBSSN</t>
  </si>
  <si>
    <t>vs.</t>
  </si>
  <si>
    <t>Sun Belt</t>
  </si>
  <si>
    <t>New Mexico</t>
  </si>
  <si>
    <t>Albuquerque, NM</t>
  </si>
  <si>
    <t>2:00pm</t>
  </si>
  <si>
    <t>ESPN</t>
  </si>
  <si>
    <t>MWC</t>
  </si>
  <si>
    <t>CUSA</t>
  </si>
  <si>
    <t>Las Vegas</t>
  </si>
  <si>
    <t>Las Vegas, NV</t>
  </si>
  <si>
    <t>3:30pm</t>
  </si>
  <si>
    <t>ABC</t>
  </si>
  <si>
    <t>PAC-12</t>
  </si>
  <si>
    <t>Camellia</t>
  </si>
  <si>
    <t>Montgomery, AL</t>
  </si>
  <si>
    <t>$--- (TBA)</t>
  </si>
  <si>
    <t>5:30pm</t>
  </si>
  <si>
    <t>New Orleans</t>
  </si>
  <si>
    <t>New Orleans, LA</t>
  </si>
  <si>
    <t>9:00pm</t>
  </si>
  <si>
    <t>Miami Beach</t>
  </si>
  <si>
    <t>Miami, FL</t>
  </si>
  <si>
    <t>2:30pm</t>
  </si>
  <si>
    <t>Famous Idaho Potato</t>
  </si>
  <si>
    <t>Boise, ID</t>
  </si>
  <si>
    <t>Boca Raton, FL</t>
  </si>
  <si>
    <t>7:00pm</t>
  </si>
  <si>
    <t>Poinsettia</t>
  </si>
  <si>
    <t>San Diego, CA</t>
  </si>
  <si>
    <t>4:30pm</t>
  </si>
  <si>
    <t>Mobile, AL</t>
  </si>
  <si>
    <t>8:00pm</t>
  </si>
  <si>
    <t>Bahamas</t>
  </si>
  <si>
    <t>Nassau, Bahamas</t>
  </si>
  <si>
    <t>Hawai'i</t>
  </si>
  <si>
    <t>Honolulu, HI</t>
  </si>
  <si>
    <t>St. Petersburg</t>
  </si>
  <si>
    <t>St. Petersburg, FL</t>
  </si>
  <si>
    <t>11:00am</t>
  </si>
  <si>
    <t>Sun</t>
  </si>
  <si>
    <t>El Paso, TX</t>
  </si>
  <si>
    <t>CBS</t>
  </si>
  <si>
    <t>ACC</t>
  </si>
  <si>
    <t>Zaxby's Heart Of Dallas</t>
  </si>
  <si>
    <t>Dallas, TX</t>
  </si>
  <si>
    <t>Pinstripe</t>
  </si>
  <si>
    <t>Bronx, NY</t>
  </si>
  <si>
    <t>Independence</t>
  </si>
  <si>
    <t>Shreveport, LA</t>
  </si>
  <si>
    <t>SEC</t>
  </si>
  <si>
    <t>Foster Farms</t>
  </si>
  <si>
    <t>Santa Clara, CA</t>
  </si>
  <si>
    <t>Military</t>
  </si>
  <si>
    <t>Annapolis, MD</t>
  </si>
  <si>
    <t>Quick Lane Bowl</t>
  </si>
  <si>
    <t>Detroit, MI</t>
  </si>
  <si>
    <t>5:00pm</t>
  </si>
  <si>
    <t>ESPN-2</t>
  </si>
  <si>
    <t>Tucson, AZ</t>
  </si>
  <si>
    <t>Armed Forces</t>
  </si>
  <si>
    <t>Ft. Worth, TX</t>
  </si>
  <si>
    <t>Russell Athletic</t>
  </si>
  <si>
    <t>Texas</t>
  </si>
  <si>
    <t>Houston, TX</t>
  </si>
  <si>
    <t>Birmingham</t>
  </si>
  <si>
    <t>Birmingham, AL</t>
  </si>
  <si>
    <t>$1,100,000 SEC; $900,000 AAC</t>
  </si>
  <si>
    <t>Belk</t>
  </si>
  <si>
    <t>Charlotte, NC</t>
  </si>
  <si>
    <t>Music City</t>
  </si>
  <si>
    <t>Nashville, TN</t>
  </si>
  <si>
    <t>Holiday</t>
  </si>
  <si>
    <t>Atlanta, GA</t>
  </si>
  <si>
    <t>$---(Playoff Revenue Pool)-#</t>
  </si>
  <si>
    <t>Cotton</t>
  </si>
  <si>
    <t>Arlington, TX</t>
  </si>
  <si>
    <t>Orange</t>
  </si>
  <si>
    <t>Glendale, AZ</t>
  </si>
  <si>
    <t>1:00pm</t>
  </si>
  <si>
    <t>Outback</t>
  </si>
  <si>
    <t>Tampa, FL</t>
  </si>
  <si>
    <t>Citrus</t>
  </si>
  <si>
    <t>Rose</t>
  </si>
  <si>
    <t>Pasadena, CA</t>
  </si>
  <si>
    <t>Sugar</t>
  </si>
  <si>
    <t>8:30pm</t>
  </si>
  <si>
    <t>Big 12</t>
  </si>
  <si>
    <t>TaxSlayer</t>
  </si>
  <si>
    <t>Jacksonville, FL</t>
  </si>
  <si>
    <t>Liberty</t>
  </si>
  <si>
    <t>Memphis, TN</t>
  </si>
  <si>
    <t>Alamo</t>
  </si>
  <si>
    <t>San Antonio, TX</t>
  </si>
  <si>
    <t>10:15pm</t>
  </si>
  <si>
    <t>CFP Championship</t>
  </si>
  <si>
    <t>Crew</t>
  </si>
  <si>
    <t>American Athletic - East</t>
  </si>
  <si>
    <t>American Athletic - West</t>
  </si>
  <si>
    <t>Wake ForestWAKE</t>
  </si>
  <si>
    <t>Big 12 Conference</t>
  </si>
  <si>
    <t>Big Ten - East</t>
  </si>
  <si>
    <t>Big Ten - West</t>
  </si>
  <si>
    <t>FBS Independents</t>
  </si>
  <si>
    <t>Mid-American - East</t>
  </si>
  <si>
    <t>Mid-American - West</t>
  </si>
  <si>
    <t>Mountain West - Mountain</t>
  </si>
  <si>
    <t>Mountain West - West</t>
  </si>
  <si>
    <t>Pac 12 - North</t>
  </si>
  <si>
    <t>Oregon StateORST</t>
  </si>
  <si>
    <t>Pac 12 - South</t>
  </si>
  <si>
    <t>SEC - East</t>
  </si>
  <si>
    <t>SEC - West</t>
  </si>
  <si>
    <t>Sun Belt Conference</t>
  </si>
  <si>
    <t>T1</t>
  </si>
  <si>
    <t>T2</t>
  </si>
  <si>
    <t>C-USA</t>
  </si>
  <si>
    <t>AAC</t>
  </si>
  <si>
    <t>Independent</t>
  </si>
  <si>
    <t>SB</t>
  </si>
  <si>
    <t>B12</t>
  </si>
  <si>
    <t>CREWS</t>
  </si>
  <si>
    <t>TEAMS</t>
  </si>
  <si>
    <t>Cactus</t>
  </si>
  <si>
    <t>Boca Raton</t>
  </si>
  <si>
    <t>#</t>
  </si>
  <si>
    <t>Games</t>
  </si>
  <si>
    <t>16 HS-1</t>
  </si>
  <si>
    <t>MHSAA-HS</t>
  </si>
  <si>
    <t>16 D2-1</t>
  </si>
  <si>
    <t>2016 MHSAA High School Playoffs</t>
  </si>
  <si>
    <t xml:space="preserve">2016 NCAA DII 1st Round Playoff Game, IUP vs. Fairmont State, November 19, 2016 </t>
  </si>
  <si>
    <t>MVC</t>
  </si>
  <si>
    <t>16 MVC-1</t>
  </si>
  <si>
    <t>16 MVC-2</t>
  </si>
  <si>
    <t>CUSA vs. MWC</t>
  </si>
  <si>
    <t>MWC vs. PAC-12</t>
  </si>
  <si>
    <t>MAC vs. Sun Belt</t>
  </si>
  <si>
    <t>Cure Bowl</t>
  </si>
  <si>
    <t>American vs. Sun Belt</t>
  </si>
  <si>
    <t>CUSA vs. Sun Belt</t>
  </si>
  <si>
    <t>American vs. MAC</t>
  </si>
  <si>
    <t>American vs. CUSA</t>
  </si>
  <si>
    <t>BYU vs. MWC</t>
  </si>
  <si>
    <t>BYU vs. ?</t>
  </si>
  <si>
    <t>MAC vs. MWC</t>
  </si>
  <si>
    <t>American, CUSA, MAC</t>
  </si>
  <si>
    <t>Navy vs. Big 12</t>
  </si>
  <si>
    <t>Navy (not yet accepted) vs.</t>
  </si>
  <si>
    <t>(1) - Dollar General</t>
  </si>
  <si>
    <t>ACC vs. American</t>
  </si>
  <si>
    <t>ACC vs. Big Ten</t>
  </si>
  <si>
    <t>ACC vs. SEC #10</t>
  </si>
  <si>
    <t>Big Ten vs. CUSA</t>
  </si>
  <si>
    <t>Big Ten vs. PAC-12</t>
  </si>
  <si>
    <t>Phoenix, AZ</t>
  </si>
  <si>
    <t>Big 12 vs. PAC-12</t>
  </si>
  <si>
    <t>ACC vs. Big 12</t>
  </si>
  <si>
    <t>FOX</t>
  </si>
  <si>
    <t>Big 12 vs. SEC 3 ,4 ,5, 6, 7 or 8</t>
  </si>
  <si>
    <t>American vs. SEC #9</t>
  </si>
  <si>
    <t>ACC vs. SEC 3 ,4 ,5, 6, 7 or 8</t>
  </si>
  <si>
    <t>ACC vs. PAC-12</t>
  </si>
  <si>
    <t>Big Ten or ACC vs. SEC 3 ,4 ,5, 6, 7 or 8</t>
  </si>
  <si>
    <t>Arizona</t>
  </si>
  <si>
    <t>Campus Insiders</t>
  </si>
  <si>
    <t>Sun Belt vs. MWC</t>
  </si>
  <si>
    <t>ACC vs. ^-Group Of 5 or Big Ten/SEC</t>
  </si>
  <si>
    <t>SEC #2 vs. Big Ten #2 or ACC</t>
  </si>
  <si>
    <t>Big Ten/ACC vs. SEC 3 ,4 ,5, 6, 7 or 8</t>
  </si>
  <si>
    <t>Peach - Playoff Semifinal</t>
  </si>
  <si>
    <t>3 or 7</t>
  </si>
  <si>
    <t>Seed #2 vs. Seed #3</t>
  </si>
  <si>
    <t>Fiesta - Playoff Semifinal</t>
  </si>
  <si>
    <t>Seed #1 vs. Seed #4</t>
  </si>
  <si>
    <t>At-Large vs. ^-Group Of 5 / At-Large</t>
  </si>
  <si>
    <t>Big Ten vs. SEC 3 ,4 ,5, 6, 7 or 8</t>
  </si>
  <si>
    <t>PAC-12 vs. Big Ten</t>
  </si>
  <si>
    <t>SEC vs. ^-Group Of 5 / Big 12</t>
  </si>
  <si>
    <t>Peach Winner vs. Fiesta Winner</t>
  </si>
  <si>
    <t>(as of 11/23/16)</t>
  </si>
  <si>
    <t xml:space="preserve">2016 NCAA FCS 1st Round Playoff, New Hampshire vs. Lehigh, November 26, 2016 </t>
  </si>
  <si>
    <t>16 MAC Champ</t>
  </si>
  <si>
    <t xml:space="preserve">2016 MAC Championship Game, Ohio vs. Western Michigan, December 2, 2016, 7:00 PM, ESPN2 </t>
  </si>
  <si>
    <t xml:space="preserve">2016 NCAA FCS 2nd Round Playoff, Sam Huston State vs. Chattanooga, December 3, 2016, ESPN3 </t>
  </si>
  <si>
    <t>16 B1G Champ</t>
  </si>
  <si>
    <t>2016 B1G Championship Game, Penn State vs. Wisconsion, December 3, 2016, 8:17 PM, FOX</t>
  </si>
  <si>
    <t>Ind</t>
  </si>
  <si>
    <t>MIAA</t>
  </si>
  <si>
    <t>16 MIAA-1</t>
  </si>
  <si>
    <t>2016 NCAA DIII 1st Round Playoff Game, Rose-Hulman vs. North Central, November 19, 2016</t>
  </si>
  <si>
    <t>16 MIAA-2</t>
  </si>
  <si>
    <t>2016 NCAA DIII 1st Round Playoff Game, Lakeland vs. Wisconsin-Whitewater, November 19, 2016</t>
  </si>
  <si>
    <t>2016 NCAA DIII Quarterfinal Playoff Game, John Carroll vs. Wisconsin-Whitewater, December 3, 2016</t>
  </si>
  <si>
    <t>16 MIAA-3</t>
  </si>
  <si>
    <t>Texas Bowl</t>
  </si>
  <si>
    <t>R - Jerry McGinn</t>
  </si>
  <si>
    <t>U - Steve Woods</t>
  </si>
  <si>
    <t>H - Tripp Sutter</t>
  </si>
  <si>
    <t>S - Joel Clay</t>
  </si>
  <si>
    <t>F - Tim Maguire</t>
  </si>
  <si>
    <t>B - Mike Brown</t>
  </si>
  <si>
    <t>C - Mike Carr</t>
  </si>
  <si>
    <t>A - Mark Kluczynski</t>
  </si>
  <si>
    <t>RO - Jim Kemerling</t>
  </si>
  <si>
    <t>Comm - Dave Witvoet</t>
  </si>
  <si>
    <r>
      <t xml:space="preserve">R - Jerry McGinn
U - Steve Woods
</t>
    </r>
    <r>
      <rPr>
        <b/>
        <sz val="8"/>
        <color rgb="FF0033CC"/>
        <rFont val="Calibri"/>
        <family val="2"/>
        <scheme val="minor"/>
      </rPr>
      <t>H - John Wiercinski
L - Ron Tipton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rgb="FF0033CC"/>
        <rFont val="Calibri"/>
        <family val="2"/>
        <scheme val="minor"/>
      </rPr>
      <t>S - Joel Clay</t>
    </r>
    <r>
      <rPr>
        <sz val="8"/>
        <color theme="1"/>
        <rFont val="Calibri"/>
        <family val="2"/>
        <scheme val="minor"/>
      </rPr>
      <t xml:space="preserve">
F - Tim Maguire
</t>
    </r>
    <r>
      <rPr>
        <b/>
        <sz val="8"/>
        <color rgb="FF0033CC"/>
        <rFont val="Calibri"/>
        <family val="2"/>
        <scheme val="minor"/>
      </rPr>
      <t>B - Mike Brown</t>
    </r>
    <r>
      <rPr>
        <sz val="8"/>
        <color theme="1"/>
        <rFont val="Calibri"/>
        <family val="2"/>
        <scheme val="minor"/>
      </rPr>
      <t xml:space="preserve">
C - Mike Carr
A - Mark Kluczynski
RO - Jim Kemerling
</t>
    </r>
    <r>
      <rPr>
        <b/>
        <sz val="8"/>
        <color rgb="FF0033CC"/>
        <rFont val="Calibri"/>
        <family val="2"/>
        <scheme val="minor"/>
      </rPr>
      <t>Comm - Dave Witvoet</t>
    </r>
  </si>
  <si>
    <t>Sugar Bowl</t>
  </si>
  <si>
    <t>R - John O'Neill</t>
  </si>
  <si>
    <t>U - Jim Shaw</t>
  </si>
  <si>
    <t>L - John Quinn</t>
  </si>
  <si>
    <t>S - John Hayes</t>
  </si>
  <si>
    <t>F - Terry Anderson</t>
  </si>
  <si>
    <t>B - Kevin Shwartzel</t>
  </si>
  <si>
    <t>C - Patrick Holt</t>
  </si>
  <si>
    <t>A - Tom Krispinsky</t>
  </si>
  <si>
    <t>RO - Tom Kissinger</t>
  </si>
  <si>
    <t>Comm - Jamie Nicholson</t>
  </si>
  <si>
    <r>
      <t xml:space="preserve">R - John O'Neill
</t>
    </r>
    <r>
      <rPr>
        <b/>
        <sz val="8"/>
        <color rgb="FF0033CC"/>
        <rFont val="Calibri"/>
        <family val="2"/>
        <scheme val="minor"/>
      </rPr>
      <t>U - Jim Shaw</t>
    </r>
    <r>
      <rPr>
        <sz val="8"/>
        <color theme="1"/>
        <rFont val="Calibri"/>
        <family val="2"/>
        <scheme val="minor"/>
      </rPr>
      <t xml:space="preserve">
H - Tripp Sutter
L - John Quinn
</t>
    </r>
    <r>
      <rPr>
        <b/>
        <sz val="8"/>
        <color rgb="FF0033CC"/>
        <rFont val="Calibri"/>
        <family val="2"/>
        <scheme val="minor"/>
      </rPr>
      <t>S - John Hayes</t>
    </r>
    <r>
      <rPr>
        <sz val="8"/>
        <color theme="1"/>
        <rFont val="Calibri"/>
        <family val="2"/>
        <scheme val="minor"/>
      </rPr>
      <t xml:space="preserve">
F - Terry Anderson
B - Kevin Shwartzel
C - Patrick Holt
A - Tom Krispinsky
RO - Tom Kissinger
</t>
    </r>
    <r>
      <rPr>
        <b/>
        <sz val="8"/>
        <color rgb="FF0033CC"/>
        <rFont val="Calibri"/>
        <family val="2"/>
        <scheme val="minor"/>
      </rPr>
      <t>Comm - Jamie Nicholson</t>
    </r>
    <r>
      <rPr>
        <sz val="8"/>
        <color theme="1"/>
        <rFont val="Calibri"/>
        <family val="2"/>
        <scheme val="minor"/>
      </rPr>
      <t xml:space="preserve">
</t>
    </r>
  </si>
  <si>
    <t>Gator</t>
  </si>
  <si>
    <t>2016 Texas Bowl, Kansas State vs. Texas A&amp;M, December 28, 2016, 9:00 PM, ESPN</t>
  </si>
  <si>
    <t>2016 Gator Bowl, Georgia Tech vs. Kentucky, December 31, 2016, 11:00 AM, ESPN</t>
  </si>
  <si>
    <t>2017 Sugar Bowl, Auburn vs. Oklahoma, January 2, 2017, 8:30 PM, ESPN</t>
  </si>
  <si>
    <t>16 Texas</t>
  </si>
  <si>
    <t>16 Gator</t>
  </si>
  <si>
    <t>17 Sugar</t>
  </si>
  <si>
    <t>Peach</t>
  </si>
  <si>
    <t>Boca Raton Bowl</t>
  </si>
  <si>
    <t>R - Don Willard</t>
  </si>
  <si>
    <t>U - Bobby Colosimo</t>
  </si>
  <si>
    <t>H - Steve Matarante</t>
  </si>
  <si>
    <t>L - Paul Engelberts</t>
  </si>
  <si>
    <t>F - Jeff Noggle</t>
  </si>
  <si>
    <t>S - Steve Hassel</t>
  </si>
  <si>
    <t>B - Robert Smith, Jr.</t>
  </si>
  <si>
    <t>C - Bryan Banks</t>
  </si>
  <si>
    <t>A - Mike Conlin</t>
  </si>
  <si>
    <t>RO - Steve Beckman</t>
  </si>
  <si>
    <t>Com - Roddy Ames, Jr.</t>
  </si>
  <si>
    <t>TV BO - Steve Thielen</t>
  </si>
  <si>
    <t xml:space="preserve">Independence Bowl </t>
  </si>
  <si>
    <t>R - Mike Cannon</t>
  </si>
  <si>
    <t>U - Ken Zelmanski</t>
  </si>
  <si>
    <t>H - Bruce Keeling</t>
  </si>
  <si>
    <t>L - Jeff Szink</t>
  </si>
  <si>
    <t>F - Al Terry</t>
  </si>
  <si>
    <t>S - Scott McElwee</t>
  </si>
  <si>
    <t>B - Scott Buchanan</t>
  </si>
  <si>
    <t>C - Eric Oliver</t>
  </si>
  <si>
    <t>A - Jeff Servinski</t>
  </si>
  <si>
    <t>RO - Tom Fiedler</t>
  </si>
  <si>
    <t>Com - Dave Nowak</t>
  </si>
  <si>
    <t>TV BO - Todd Ransom</t>
  </si>
  <si>
    <t>Peach Bowl</t>
  </si>
  <si>
    <t>R - Dan Capron</t>
  </si>
  <si>
    <t>U - Ed Feaster</t>
  </si>
  <si>
    <t>H - Mike Dolce</t>
  </si>
  <si>
    <t>L - Brian Bolinger</t>
  </si>
  <si>
    <t>F - John Roggeman</t>
  </si>
  <si>
    <t>S - Frank Steratore</t>
  </si>
  <si>
    <t>B - Matt Edwards</t>
  </si>
  <si>
    <t>C - Brent Durbin</t>
  </si>
  <si>
    <t>A - Ron Snodgrass</t>
  </si>
  <si>
    <t>RO - Tom Herbert</t>
  </si>
  <si>
    <t>Com - Brian Smith</t>
  </si>
  <si>
    <t>ACom - Steve Newman</t>
  </si>
  <si>
    <t xml:space="preserve">New Orleans Bowl </t>
  </si>
  <si>
    <t>TV BO - Dennis Lipski</t>
  </si>
  <si>
    <t>R - Tom Stapleton</t>
  </si>
  <si>
    <t>U - Tim Owens</t>
  </si>
  <si>
    <t>H - Ryan MacDonald</t>
  </si>
  <si>
    <t>L - Mark Bennett</t>
  </si>
  <si>
    <t>F - Dominique Pender</t>
  </si>
  <si>
    <t>S - Matt Kukar</t>
  </si>
  <si>
    <t>B - Jeff Latkiewicz</t>
  </si>
  <si>
    <t>C - Amanda Sauer</t>
  </si>
  <si>
    <t>A - Bob Stinson</t>
  </si>
  <si>
    <t>RO - Jim Thomas</t>
  </si>
  <si>
    <t>Com - Nick Baniel</t>
  </si>
  <si>
    <t>TV BO - Tim O'Dey</t>
  </si>
  <si>
    <t>Poinsettia Bowl</t>
  </si>
  <si>
    <t>R - Greg Blum</t>
  </si>
  <si>
    <t>U - Brad Hudak</t>
  </si>
  <si>
    <t>H - Vincent Winters</t>
  </si>
  <si>
    <t>L - Ric Hinkamper</t>
  </si>
  <si>
    <t>F - Raymond Daniel</t>
  </si>
  <si>
    <t>S - Ryan Flynn</t>
  </si>
  <si>
    <t>B - Doug Warns</t>
  </si>
  <si>
    <t>C - Dan Novak</t>
  </si>
  <si>
    <t>A - Curt Johnson</t>
  </si>
  <si>
    <t>RO - Bill Alge</t>
  </si>
  <si>
    <t>Com - Matt Aloisio</t>
  </si>
  <si>
    <t>TV BO - John Sullivan</t>
  </si>
  <si>
    <t>Armed Forces Bowl</t>
  </si>
  <si>
    <t>R - Larry Smith</t>
  </si>
  <si>
    <t>U - Bob Holcomb</t>
  </si>
  <si>
    <t>H - Kole Knueppel</t>
  </si>
  <si>
    <t>L - Jeff Meslow</t>
  </si>
  <si>
    <t>F - Monte Tilgner</t>
  </si>
  <si>
    <t>S - Richard Ames</t>
  </si>
  <si>
    <t>B - Tom Riepenhoff</t>
  </si>
  <si>
    <t>C - Jason Nickleby</t>
  </si>
  <si>
    <t>A - Brad Horchem</t>
  </si>
  <si>
    <t>RO - Rick Jackson</t>
  </si>
  <si>
    <t>Com - Steve Barnes</t>
  </si>
  <si>
    <t>TV BO - Ron Hudson</t>
  </si>
  <si>
    <t>L - Ron Tipton</t>
  </si>
  <si>
    <t>H- John Wiercinski</t>
  </si>
  <si>
    <t>16 Peach</t>
  </si>
  <si>
    <t>16 Ind</t>
  </si>
  <si>
    <t>2016 Independence Bowl, North Carolina vs Vanderbilt, December 26, 2016, 5:00 PM, ESPN 2</t>
  </si>
  <si>
    <t>16 Boca</t>
  </si>
  <si>
    <t>2016 Boca Raton Bowl, Memphis vs Western Kentucky, December 26, 2016, 7:00 PM, ESPN</t>
  </si>
  <si>
    <t>16 AF</t>
  </si>
  <si>
    <t>2016 Armed Forces Bowl, Navy vs. Louisiana Tech, December 23, 2016, 4:30 PM, ESPN</t>
  </si>
  <si>
    <t>16 NO</t>
  </si>
  <si>
    <r>
      <t xml:space="preserve">R - Tom Stapleton
U - Tim Owens
H - Ryan MacDonald
</t>
    </r>
    <r>
      <rPr>
        <b/>
        <sz val="8"/>
        <color rgb="FF0000FF"/>
        <rFont val="Calibri"/>
        <family val="2"/>
        <scheme val="minor"/>
      </rPr>
      <t>L - Mark Bennett</t>
    </r>
    <r>
      <rPr>
        <sz val="8"/>
        <color theme="1"/>
        <rFont val="Calibri"/>
        <family val="2"/>
        <scheme val="minor"/>
      </rPr>
      <t xml:space="preserve">
F - Dominique Pender
S - Matt Kukar
</t>
    </r>
    <r>
      <rPr>
        <b/>
        <sz val="8"/>
        <color rgb="FF0000FF"/>
        <rFont val="Calibri"/>
        <family val="2"/>
        <scheme val="minor"/>
      </rPr>
      <t>B - Jeff Latkiewicz</t>
    </r>
    <r>
      <rPr>
        <sz val="8"/>
        <color theme="1"/>
        <rFont val="Calibri"/>
        <family val="2"/>
        <scheme val="minor"/>
      </rPr>
      <t xml:space="preserve">
C - Amanda Sauer
A - Bob Stinson
RO - Jim Thomas
Com - Nick Baniel
TV BO - Tim O'Dey</t>
    </r>
  </si>
  <si>
    <t xml:space="preserve">R - Greg Blum
U - Brad Hudak
H - Vincent Winters
L - Ric Hinkamper
F - Raymond Daniel
S - Ryan Flynn
B - Doug Warns
C - Dan Novak
A - Curt Johnson
RO - Bill Alge
Com - Matt Aloisio
TV BO - John Sullivan
</t>
  </si>
  <si>
    <r>
      <t xml:space="preserve">R - Don Willard
U - Bobby Colosimo
H - Steve Matarante
</t>
    </r>
    <r>
      <rPr>
        <b/>
        <sz val="8"/>
        <color rgb="FF0000FF"/>
        <rFont val="Calibri"/>
        <family val="2"/>
        <scheme val="minor"/>
      </rPr>
      <t>L - Paul Engelberts</t>
    </r>
    <r>
      <rPr>
        <sz val="8"/>
        <color theme="1"/>
        <rFont val="Calibri"/>
        <family val="2"/>
        <scheme val="minor"/>
      </rPr>
      <t xml:space="preserve">
F - Jeff Noggle
S - Steve Hassel
B - Robert Smith, Jr.
C - Bryan Banks
</t>
    </r>
    <r>
      <rPr>
        <b/>
        <sz val="8"/>
        <color rgb="FF0000FF"/>
        <rFont val="Calibri"/>
        <family val="2"/>
        <scheme val="minor"/>
      </rPr>
      <t>A - Mike Conlin</t>
    </r>
    <r>
      <rPr>
        <sz val="8"/>
        <color theme="1"/>
        <rFont val="Calibri"/>
        <family val="2"/>
        <scheme val="minor"/>
      </rPr>
      <t xml:space="preserve">
RO - Steve Beckman
Com - Roddy Ames, Jr.
TV BO - Steve Thielen</t>
    </r>
  </si>
  <si>
    <r>
      <t xml:space="preserve">R - Mike Cannon
</t>
    </r>
    <r>
      <rPr>
        <b/>
        <sz val="8"/>
        <color rgb="FF0000FF"/>
        <rFont val="Calibri"/>
        <family val="2"/>
        <scheme val="minor"/>
      </rPr>
      <t>U - Ken Zelmanski
H - Bruce Keeling</t>
    </r>
    <r>
      <rPr>
        <sz val="8"/>
        <color theme="1"/>
        <rFont val="Calibri"/>
        <family val="2"/>
        <scheme val="minor"/>
      </rPr>
      <t xml:space="preserve">
L - Jeff Szink
F - Al Terry
S - Scott McElwee
B - Scott Buchanan
C - Eric Oliver
</t>
    </r>
    <r>
      <rPr>
        <b/>
        <sz val="8"/>
        <color rgb="FF0000FF"/>
        <rFont val="Calibri"/>
        <family val="2"/>
        <scheme val="minor"/>
      </rPr>
      <t>A - Jeff Servinski</t>
    </r>
    <r>
      <rPr>
        <sz val="8"/>
        <color theme="1"/>
        <rFont val="Calibri"/>
        <family val="2"/>
        <scheme val="minor"/>
      </rPr>
      <t xml:space="preserve">
RO - Tom Fiedler
</t>
    </r>
    <r>
      <rPr>
        <b/>
        <sz val="8"/>
        <color rgb="FF0000FF"/>
        <rFont val="Calibri"/>
        <family val="2"/>
        <scheme val="minor"/>
      </rPr>
      <t>Com - Dave Nowak</t>
    </r>
    <r>
      <rPr>
        <sz val="8"/>
        <color theme="1"/>
        <rFont val="Calibri"/>
        <family val="2"/>
        <scheme val="minor"/>
      </rPr>
      <t xml:space="preserve">
TV BO - Todd Ransom</t>
    </r>
  </si>
  <si>
    <r>
      <t xml:space="preserve">R - Dan Capron
</t>
    </r>
    <r>
      <rPr>
        <b/>
        <sz val="8"/>
        <color rgb="FF0000FF"/>
        <rFont val="Calibri"/>
        <family val="2"/>
        <scheme val="minor"/>
      </rPr>
      <t>U - Ed Feaster
H - Mike Dolce
L - Brian Bolinger
F - John Roggeman</t>
    </r>
    <r>
      <rPr>
        <sz val="8"/>
        <color theme="1"/>
        <rFont val="Calibri"/>
        <family val="2"/>
        <scheme val="minor"/>
      </rPr>
      <t xml:space="preserve">
S - Frank Steratore
</t>
    </r>
    <r>
      <rPr>
        <b/>
        <sz val="8"/>
        <color rgb="FF0000FF"/>
        <rFont val="Calibri"/>
        <family val="2"/>
        <scheme val="minor"/>
      </rPr>
      <t>B - Matt Edwards
C - Brent Durbin</t>
    </r>
    <r>
      <rPr>
        <sz val="8"/>
        <color theme="1"/>
        <rFont val="Calibri"/>
        <family val="2"/>
        <scheme val="minor"/>
      </rPr>
      <t xml:space="preserve">
A - Ron Snodgrass
RO - Tom Herbert
Com - Brian Smith
ACom - Steve Newman</t>
    </r>
  </si>
  <si>
    <r>
      <t xml:space="preserve">R - Larry Smith
</t>
    </r>
    <r>
      <rPr>
        <b/>
        <sz val="8"/>
        <color rgb="FF0000FF"/>
        <rFont val="Calibri"/>
        <family val="2"/>
        <scheme val="minor"/>
      </rPr>
      <t>U - Bob Holcomb</t>
    </r>
    <r>
      <rPr>
        <sz val="8"/>
        <color theme="1"/>
        <rFont val="Calibri"/>
        <family val="2"/>
        <scheme val="minor"/>
      </rPr>
      <t xml:space="preserve">
H - Kole Knueppel
L - Jeff Meslow
F - Monte Tilgner
</t>
    </r>
    <r>
      <rPr>
        <b/>
        <sz val="8"/>
        <color rgb="FF0000FF"/>
        <rFont val="Calibri"/>
        <family val="2"/>
        <scheme val="minor"/>
      </rPr>
      <t>S - Richard Ames</t>
    </r>
    <r>
      <rPr>
        <sz val="8"/>
        <color theme="1"/>
        <rFont val="Calibri"/>
        <family val="2"/>
        <scheme val="minor"/>
      </rPr>
      <t xml:space="preserve">
B - Tom Riepenhoff
C - Jason Nickleby
A - Brad Horchem
</t>
    </r>
    <r>
      <rPr>
        <b/>
        <sz val="8"/>
        <color rgb="FF0000FF"/>
        <rFont val="Calibri"/>
        <family val="2"/>
        <scheme val="minor"/>
      </rPr>
      <t>RO - Rick Jackson
Com - Steve Barnes</t>
    </r>
    <r>
      <rPr>
        <sz val="8"/>
        <color theme="1"/>
        <rFont val="Calibri"/>
        <family val="2"/>
        <scheme val="minor"/>
      </rPr>
      <t xml:space="preserve">
TV BO - Ron Hudson</t>
    </r>
  </si>
  <si>
    <t>2016 New Orleans Bowl, Southern Miss vs. Louisiana-Lafayette, December 17, 2016, 9:00 PM, ESPN</t>
  </si>
  <si>
    <t>2016 Peach Bowl-Semifinal Playoff Game, Alabama vs. Washington, December 31, 2016, 3 or 7 PM, ESPN</t>
  </si>
  <si>
    <t>Dollar General</t>
  </si>
  <si>
    <t>TaxSlayer Gator</t>
  </si>
  <si>
    <t>B-12</t>
  </si>
  <si>
    <t>2016/17 Bowl Games</t>
  </si>
  <si>
    <t>ACC - Atlantic</t>
  </si>
  <si>
    <t>ACC - Coastal</t>
  </si>
  <si>
    <t>CUSA - East</t>
  </si>
  <si>
    <t>CUSA - West</t>
  </si>
  <si>
    <t>Temple</t>
  </si>
  <si>
    <t>South Florida (USF)</t>
  </si>
  <si>
    <t>Cincinnati</t>
  </si>
  <si>
    <t>Connecticut</t>
  </si>
  <si>
    <t>East Carolina (ECU)</t>
  </si>
  <si>
    <t>UCF</t>
  </si>
  <si>
    <t>Houston</t>
  </si>
  <si>
    <t>Navy</t>
  </si>
  <si>
    <t>Memphis</t>
  </si>
  <si>
    <t>Tulsa</t>
  </si>
  <si>
    <t>SMU</t>
  </si>
  <si>
    <t>Tulane</t>
  </si>
  <si>
    <t>Clemson</t>
  </si>
  <si>
    <t>Florida State (FSU)</t>
  </si>
  <si>
    <t>Louisville</t>
  </si>
  <si>
    <t>NC State (NCST)</t>
  </si>
  <si>
    <t>Syracuse</t>
  </si>
  <si>
    <t>Boston College (BC)</t>
  </si>
  <si>
    <t>North Carolina (UNC)</t>
  </si>
  <si>
    <t>Pittsburgh (PITT)</t>
  </si>
  <si>
    <t>Miami (FL)-MIA</t>
  </si>
  <si>
    <t>Duke</t>
  </si>
  <si>
    <t>Virginia Tech (VT)</t>
  </si>
  <si>
    <t>Virginia (UVA)</t>
  </si>
  <si>
    <t>Georgia Tech (GT)</t>
  </si>
  <si>
    <t>Oklahoma</t>
  </si>
  <si>
    <t>Oklahoma State (OKST)</t>
  </si>
  <si>
    <t>TCU</t>
  </si>
  <si>
    <t>Baylor</t>
  </si>
  <si>
    <t>Texas Tech (TTU)</t>
  </si>
  <si>
    <t>West Virginia (WVU)</t>
  </si>
  <si>
    <t>Kansas State (KSU)</t>
  </si>
  <si>
    <t>Iowa State (ISU)</t>
  </si>
  <si>
    <t>Kansas (KU)</t>
  </si>
  <si>
    <t>Michigan State (MSU)</t>
  </si>
  <si>
    <t>Ohio State (OSU)</t>
  </si>
  <si>
    <t>Michigan (UM)</t>
  </si>
  <si>
    <t>Penn State (PSU)</t>
  </si>
  <si>
    <t>Indiana (IU)</t>
  </si>
  <si>
    <t>Maryland (MD)</t>
  </si>
  <si>
    <t>Rutgers (RUTG)</t>
  </si>
  <si>
    <t>Iowa</t>
  </si>
  <si>
    <t>Northwestern (NW)</t>
  </si>
  <si>
    <t>Wisconsin (WIS)</t>
  </si>
  <si>
    <t>Nebraska</t>
  </si>
  <si>
    <t>Illinois (ILL)</t>
  </si>
  <si>
    <t>Minnesota</t>
  </si>
  <si>
    <t>Purdue</t>
  </si>
  <si>
    <t>Western Kentucky (WKU)</t>
  </si>
  <si>
    <t>Marshall</t>
  </si>
  <si>
    <t>Middle Tennessee (MTSU)</t>
  </si>
  <si>
    <t>Florida Atlantic (FAU)</t>
  </si>
  <si>
    <t>Florida Intl (FIU)</t>
  </si>
  <si>
    <t>Old Dominion (ODU)</t>
  </si>
  <si>
    <t>Charlotte (CHAR)</t>
  </si>
  <si>
    <t>Southern Mississippi (USM)</t>
  </si>
  <si>
    <t>Louisiana Tech (LT)</t>
  </si>
  <si>
    <t>Texas San Antonio (UTSA)</t>
  </si>
  <si>
    <t>Rice</t>
  </si>
  <si>
    <t>UTEP</t>
  </si>
  <si>
    <t>North Texas (UNT)</t>
  </si>
  <si>
    <t>Bowling Green (BGSU)</t>
  </si>
  <si>
    <t>Notre Dame (ND)</t>
  </si>
  <si>
    <t>BYU</t>
  </si>
  <si>
    <t>Army</t>
  </si>
  <si>
    <t>Ohio</t>
  </si>
  <si>
    <t>Akron</t>
  </si>
  <si>
    <t>Buffalo</t>
  </si>
  <si>
    <t>Kent State (KENT)</t>
  </si>
  <si>
    <t>Miami (OH) [M-OH]</t>
  </si>
  <si>
    <t>Massachusetts (UMASS)</t>
  </si>
  <si>
    <t>Northern Illinois (NIU)</t>
  </si>
  <si>
    <t>Western Michigan (WMU)</t>
  </si>
  <si>
    <t>Toledo</t>
  </si>
  <si>
    <t>Central Michigan (CMU)</t>
  </si>
  <si>
    <t>Ball State</t>
  </si>
  <si>
    <t>Eastern Michigan (EMU)</t>
  </si>
  <si>
    <t>Idaho Potato</t>
  </si>
  <si>
    <t>CFP CHAMP</t>
  </si>
  <si>
    <t>Fiesta</t>
  </si>
  <si>
    <t>Quick Lane</t>
  </si>
  <si>
    <t>Russell Athl</t>
  </si>
  <si>
    <t>Heart of Dallas</t>
  </si>
  <si>
    <t>St. Pete</t>
  </si>
  <si>
    <t>Dollar Gen</t>
  </si>
  <si>
    <t>B'ham</t>
  </si>
  <si>
    <t>Miami Bch</t>
  </si>
  <si>
    <t>Cure</t>
  </si>
  <si>
    <t>New MX</t>
  </si>
  <si>
    <t>R - Reggie Smith</t>
  </si>
  <si>
    <t>Air Force (AFA)</t>
  </si>
  <si>
    <t>New Mexico (UNM)</t>
  </si>
  <si>
    <t>Utah State</t>
  </si>
  <si>
    <t>Boise State (BSU)</t>
  </si>
  <si>
    <t>Colorado State (CSU)</t>
  </si>
  <si>
    <t>Wyoming</t>
  </si>
  <si>
    <t>San Diego State (SDSU)</t>
  </si>
  <si>
    <t>Nevada</t>
  </si>
  <si>
    <t>San José State (SJSU)</t>
  </si>
  <si>
    <t>Fresno State</t>
  </si>
  <si>
    <t>UNLV</t>
  </si>
  <si>
    <t>Hawaii</t>
  </si>
  <si>
    <t>Stanford</t>
  </si>
  <si>
    <t>Washington State (WSU)</t>
  </si>
  <si>
    <t>California</t>
  </si>
  <si>
    <t>Washington</t>
  </si>
  <si>
    <t>Oregon State (ORST)</t>
  </si>
  <si>
    <t>USC</t>
  </si>
  <si>
    <t>Utah</t>
  </si>
  <si>
    <t>UCLA</t>
  </si>
  <si>
    <t>Arizona State (ASU)</t>
  </si>
  <si>
    <t>Colorado</t>
  </si>
  <si>
    <t>Florida</t>
  </si>
  <si>
    <t>Georgia (UGA)</t>
  </si>
  <si>
    <t>Tennessee</t>
  </si>
  <si>
    <t>Vanderbilt</t>
  </si>
  <si>
    <t>Kentucky (UK)</t>
  </si>
  <si>
    <t>Missouri (MIZ)</t>
  </si>
  <si>
    <t>South Carolina</t>
  </si>
  <si>
    <t>Alabama</t>
  </si>
  <si>
    <t>Ole Miss</t>
  </si>
  <si>
    <t>Arkansas</t>
  </si>
  <si>
    <t>LSU</t>
  </si>
  <si>
    <t>Texas A&amp;M</t>
  </si>
  <si>
    <t>Mississippi State (MSST)</t>
  </si>
  <si>
    <t>Auburn</t>
  </si>
  <si>
    <t>Arkansas State (ARST)</t>
  </si>
  <si>
    <t>Appalachian State</t>
  </si>
  <si>
    <t>Georgia Southern (GASO)</t>
  </si>
  <si>
    <t>Georgia State (GAST)</t>
  </si>
  <si>
    <t>South Alabama (USA)</t>
  </si>
  <si>
    <t>Troy</t>
  </si>
  <si>
    <t>New Mexico State (NMSU)</t>
  </si>
  <si>
    <t>Idaho</t>
  </si>
  <si>
    <t>Louisiana Lafayette (ULL)</t>
  </si>
  <si>
    <t>Texas State (TXST)</t>
  </si>
  <si>
    <t>Louisiana Monroe (ULM)</t>
  </si>
  <si>
    <t>Capus Insiders</t>
  </si>
  <si>
    <t>SAT</t>
  </si>
  <si>
    <t>MON</t>
  </si>
  <si>
    <t>TUE</t>
  </si>
  <si>
    <t>WED</t>
  </si>
  <si>
    <t>THU</t>
  </si>
  <si>
    <t>FRI</t>
  </si>
  <si>
    <t>SB-3</t>
  </si>
  <si>
    <t>CUSA-4</t>
  </si>
  <si>
    <t>CUSA-3</t>
  </si>
  <si>
    <t>MWC-3</t>
  </si>
  <si>
    <t>MWC-2</t>
  </si>
  <si>
    <t>AAC-3</t>
  </si>
  <si>
    <t>SB-2</t>
  </si>
  <si>
    <t>CUSA-2</t>
  </si>
  <si>
    <t>CUSA-1</t>
  </si>
  <si>
    <t>AAC-2</t>
  </si>
  <si>
    <t>P12-5</t>
  </si>
  <si>
    <t>SEC-5</t>
  </si>
  <si>
    <t>SB-1</t>
  </si>
  <si>
    <t>ACC-5</t>
  </si>
  <si>
    <t>AAC-1</t>
  </si>
  <si>
    <t>B12-5</t>
  </si>
  <si>
    <t>SEC-4</t>
  </si>
  <si>
    <t>SEC-3</t>
  </si>
  <si>
    <t>MWC-1</t>
  </si>
  <si>
    <t>B12-4</t>
  </si>
  <si>
    <t>ACC-4</t>
  </si>
  <si>
    <t>P12-4</t>
  </si>
  <si>
    <t>SEC-2</t>
  </si>
  <si>
    <t>P12-3</t>
  </si>
  <si>
    <t>ACC-3</t>
  </si>
  <si>
    <t>SEC-1</t>
  </si>
  <si>
    <t>P12-2</t>
  </si>
  <si>
    <t>P12-1</t>
  </si>
  <si>
    <t>ACC-2</t>
  </si>
  <si>
    <t>B12-2</t>
  </si>
  <si>
    <t>ACC-1</t>
  </si>
  <si>
    <t>B12-1</t>
  </si>
  <si>
    <t>1-20</t>
  </si>
  <si>
    <t>W</t>
  </si>
  <si>
    <t>L</t>
  </si>
  <si>
    <t>%</t>
  </si>
  <si>
    <r>
      <rPr>
        <b/>
        <sz val="11"/>
        <color rgb="FF0033CC"/>
        <rFont val="Arial"/>
        <family val="2"/>
      </rPr>
      <t>UTSA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  <r>
      <rPr>
        <b/>
        <sz val="11"/>
        <color rgb="FFFF0000"/>
        <rFont val="Arial"/>
        <family val="2"/>
      </rPr>
      <t xml:space="preserve"> - 20 L</t>
    </r>
  </si>
  <si>
    <r>
      <rPr>
        <b/>
        <sz val="11"/>
        <color rgb="FF00B050"/>
        <rFont val="Arial"/>
        <family val="2"/>
      </rPr>
      <t xml:space="preserve">23 W </t>
    </r>
    <r>
      <rPr>
        <b/>
        <sz val="11"/>
        <color rgb="FFFF0000"/>
        <rFont val="Arial"/>
        <family val="2"/>
      </rPr>
      <t>-</t>
    </r>
    <r>
      <rPr>
        <b/>
        <sz val="11"/>
        <color rgb="FF0033CC"/>
        <rFont val="Arial"/>
        <family val="2"/>
      </rPr>
      <t xml:space="preserve"> New Mexico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>-4)</t>
    </r>
  </si>
  <si>
    <r>
      <rPr>
        <b/>
        <sz val="11"/>
        <color rgb="FF0033CC"/>
        <rFont val="Arial"/>
        <family val="2"/>
      </rPr>
      <t>San Diego State (</t>
    </r>
    <r>
      <rPr>
        <b/>
        <sz val="11"/>
        <color rgb="FF00B050"/>
        <rFont val="Arial"/>
        <family val="2"/>
      </rPr>
      <t>11</t>
    </r>
    <r>
      <rPr>
        <b/>
        <sz val="11"/>
        <color rgb="FF0033CC"/>
        <rFont val="Arial"/>
        <family val="2"/>
      </rPr>
      <t>-3)</t>
    </r>
    <r>
      <rPr>
        <b/>
        <sz val="11"/>
        <color rgb="FFFF0000"/>
        <rFont val="Arial"/>
        <family val="2"/>
      </rPr>
      <t xml:space="preserve"> -</t>
    </r>
    <r>
      <rPr>
        <b/>
        <sz val="11"/>
        <color rgb="FF00B050"/>
        <rFont val="Arial"/>
        <family val="2"/>
      </rPr>
      <t xml:space="preserve"> 34 W</t>
    </r>
  </si>
  <si>
    <r>
      <t xml:space="preserve">10 L - </t>
    </r>
    <r>
      <rPr>
        <b/>
        <sz val="11"/>
        <color rgb="FF0033CC"/>
        <rFont val="Arial"/>
        <family val="2"/>
      </rPr>
      <t>Houston (9-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>)</t>
    </r>
  </si>
  <si>
    <r>
      <t>Toledo (9-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28 L</t>
    </r>
  </si>
  <si>
    <r>
      <rPr>
        <b/>
        <sz val="11"/>
        <color rgb="FF00B050"/>
        <rFont val="Arial"/>
        <family val="2"/>
      </rPr>
      <t xml:space="preserve">31 W </t>
    </r>
    <r>
      <rPr>
        <b/>
        <sz val="11"/>
        <color rgb="FF0033CC"/>
        <rFont val="Arial"/>
        <family val="2"/>
      </rPr>
      <t>- Appalachian State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>-3)</t>
    </r>
  </si>
  <si>
    <r>
      <t>UCF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13 L</t>
    </r>
  </si>
  <si>
    <r>
      <rPr>
        <b/>
        <sz val="11"/>
        <color rgb="FF00B050"/>
        <rFont val="Arial"/>
        <family val="2"/>
      </rPr>
      <t>31 W</t>
    </r>
    <r>
      <rPr>
        <b/>
        <sz val="11"/>
        <color rgb="FF0033CC"/>
        <rFont val="Arial"/>
        <family val="2"/>
      </rPr>
      <t xml:space="preserve"> - Arkansas State (</t>
    </r>
    <r>
      <rPr>
        <b/>
        <sz val="11"/>
        <color rgb="FF00B050"/>
        <rFont val="Arial"/>
        <family val="2"/>
      </rPr>
      <t>8</t>
    </r>
    <r>
      <rPr>
        <b/>
        <sz val="11"/>
        <color rgb="FF0033CC"/>
        <rFont val="Arial"/>
        <family val="2"/>
      </rPr>
      <t>-5)</t>
    </r>
  </si>
  <si>
    <r>
      <t>Southern Miss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-6) - </t>
    </r>
    <r>
      <rPr>
        <b/>
        <sz val="11"/>
        <color rgb="FF00B050"/>
        <rFont val="Arial"/>
        <family val="2"/>
      </rPr>
      <t>28 W</t>
    </r>
  </si>
  <si>
    <r>
      <rPr>
        <b/>
        <sz val="11"/>
        <color rgb="FFFF0000"/>
        <rFont val="Arial"/>
        <family val="2"/>
      </rPr>
      <t>21 L</t>
    </r>
    <r>
      <rPr>
        <b/>
        <sz val="11"/>
        <color rgb="FF0033CC"/>
        <rFont val="Arial"/>
        <family val="2"/>
      </rPr>
      <t xml:space="preserve"> - Louisiana-Lafayette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</si>
  <si>
    <r>
      <t>Tulsa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>-3) -</t>
    </r>
    <r>
      <rPr>
        <b/>
        <sz val="11"/>
        <color rgb="FF00B050"/>
        <rFont val="Arial"/>
        <family val="2"/>
      </rPr>
      <t xml:space="preserve"> 55 W</t>
    </r>
  </si>
  <si>
    <r>
      <rPr>
        <b/>
        <sz val="11"/>
        <color rgb="FFFF0000"/>
        <rFont val="Arial"/>
        <family val="2"/>
      </rPr>
      <t>10 L</t>
    </r>
    <r>
      <rPr>
        <b/>
        <sz val="11"/>
        <color rgb="FF0033CC"/>
        <rFont val="Arial"/>
        <family val="2"/>
      </rPr>
      <t xml:space="preserve"> - Central Michigan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</si>
  <si>
    <r>
      <t>Memphis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31 L</t>
    </r>
  </si>
  <si>
    <r>
      <rPr>
        <b/>
        <sz val="11"/>
        <color rgb="FF00B050"/>
        <rFont val="Arial"/>
        <family val="2"/>
      </rPr>
      <t>51 W</t>
    </r>
    <r>
      <rPr>
        <b/>
        <sz val="11"/>
        <color rgb="FF0033CC"/>
        <rFont val="Arial"/>
        <family val="2"/>
      </rPr>
      <t xml:space="preserve"> - Western Kentucky (</t>
    </r>
    <r>
      <rPr>
        <b/>
        <sz val="11"/>
        <color rgb="FF00B050"/>
        <rFont val="Arial"/>
        <family val="2"/>
      </rPr>
      <t>11</t>
    </r>
    <r>
      <rPr>
        <b/>
        <sz val="11"/>
        <color rgb="FF0033CC"/>
        <rFont val="Arial"/>
        <family val="2"/>
      </rPr>
      <t>-3)</t>
    </r>
  </si>
  <si>
    <r>
      <t>BYU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24 W</t>
    </r>
  </si>
  <si>
    <r>
      <rPr>
        <b/>
        <sz val="11"/>
        <color rgb="FFFF0000"/>
        <rFont val="Arial"/>
        <family val="2"/>
      </rPr>
      <t>21 L</t>
    </r>
    <r>
      <rPr>
        <b/>
        <sz val="11"/>
        <color rgb="FF0033CC"/>
        <rFont val="Arial"/>
        <family val="2"/>
      </rPr>
      <t xml:space="preserve"> - Wyoming (8-</t>
    </r>
    <r>
      <rPr>
        <b/>
        <sz val="11"/>
        <color rgb="FFFF0000"/>
        <rFont val="Arial"/>
        <family val="2"/>
      </rPr>
      <t>6</t>
    </r>
    <r>
      <rPr>
        <b/>
        <sz val="11"/>
        <color rgb="FF0033CC"/>
        <rFont val="Arial"/>
        <family val="2"/>
      </rPr>
      <t>)</t>
    </r>
  </si>
  <si>
    <r>
      <t>Idaho (</t>
    </r>
    <r>
      <rPr>
        <b/>
        <sz val="11"/>
        <color rgb="FF00B050"/>
        <rFont val="Arial"/>
        <family val="2"/>
      </rPr>
      <t>8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61 W</t>
    </r>
  </si>
  <si>
    <r>
      <rPr>
        <b/>
        <sz val="11"/>
        <color rgb="FFFF0000"/>
        <rFont val="Arial"/>
        <family val="2"/>
      </rPr>
      <t xml:space="preserve">51 L </t>
    </r>
    <r>
      <rPr>
        <b/>
        <sz val="11"/>
        <color rgb="FF0033CC"/>
        <rFont val="Arial"/>
        <family val="2"/>
      </rPr>
      <t>- Colorado State (7-</t>
    </r>
    <r>
      <rPr>
        <b/>
        <sz val="11"/>
        <color rgb="FFFF0000"/>
        <rFont val="Arial"/>
        <family val="2"/>
      </rPr>
      <t>6</t>
    </r>
    <r>
      <rPr>
        <b/>
        <sz val="11"/>
        <color rgb="FF0033CC"/>
        <rFont val="Arial"/>
        <family val="2"/>
      </rPr>
      <t>)</t>
    </r>
  </si>
  <si>
    <r>
      <t>Old Dominion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 xml:space="preserve">-3) - </t>
    </r>
    <r>
      <rPr>
        <b/>
        <sz val="11"/>
        <color rgb="FF00B050"/>
        <rFont val="Arial"/>
        <family val="2"/>
      </rPr>
      <t>24 W</t>
    </r>
  </si>
  <si>
    <r>
      <rPr>
        <b/>
        <sz val="11"/>
        <color rgb="FFFF0000"/>
        <rFont val="Arial"/>
        <family val="2"/>
      </rPr>
      <t>20 L</t>
    </r>
    <r>
      <rPr>
        <b/>
        <sz val="11"/>
        <color rgb="FF0033CC"/>
        <rFont val="Arial"/>
        <family val="2"/>
      </rPr>
      <t xml:space="preserve"> - Eastern Michigan (7-</t>
    </r>
    <r>
      <rPr>
        <b/>
        <sz val="11"/>
        <color rgb="FFFF0000"/>
        <rFont val="Arial"/>
        <family val="2"/>
      </rPr>
      <t>6</t>
    </r>
    <r>
      <rPr>
        <b/>
        <sz val="11"/>
        <color rgb="FF0033CC"/>
        <rFont val="Arial"/>
        <family val="2"/>
      </rPr>
      <t>)</t>
    </r>
  </si>
  <si>
    <r>
      <t>Navy (9-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45 L</t>
    </r>
  </si>
  <si>
    <r>
      <rPr>
        <b/>
        <sz val="11"/>
        <color rgb="FF00B050"/>
        <rFont val="Arial"/>
        <family val="2"/>
      </rPr>
      <t>48 W</t>
    </r>
    <r>
      <rPr>
        <b/>
        <sz val="11"/>
        <color rgb="FF0033CC"/>
        <rFont val="Arial"/>
        <family val="2"/>
      </rPr>
      <t xml:space="preserve"> - Louisiana Tech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>-5)</t>
    </r>
  </si>
  <si>
    <r>
      <t>Ohio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>) -</t>
    </r>
    <r>
      <rPr>
        <b/>
        <sz val="11"/>
        <color rgb="FFFF0000"/>
        <rFont val="Arial"/>
        <family val="2"/>
      </rPr>
      <t xml:space="preserve"> 23 L</t>
    </r>
  </si>
  <si>
    <r>
      <rPr>
        <b/>
        <sz val="11"/>
        <color rgb="FF00B050"/>
        <rFont val="Arial"/>
        <family val="2"/>
      </rPr>
      <t>28 W</t>
    </r>
    <r>
      <rPr>
        <b/>
        <sz val="11"/>
        <color rgb="FF0033CC"/>
        <rFont val="Arial"/>
        <family val="2"/>
      </rPr>
      <t xml:space="preserve"> - Troy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>-3)</t>
    </r>
  </si>
  <si>
    <r>
      <rPr>
        <b/>
        <sz val="11"/>
        <color rgb="FF00B050"/>
        <rFont val="Arial"/>
        <family val="2"/>
      </rPr>
      <t>52 W</t>
    </r>
    <r>
      <rPr>
        <b/>
        <sz val="11"/>
        <color rgb="FF0033CC"/>
        <rFont val="Arial"/>
        <family val="2"/>
      </rPr>
      <t xml:space="preserve"> - Hawaii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>-7)</t>
    </r>
  </si>
  <si>
    <r>
      <t>MTSU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35 L</t>
    </r>
  </si>
  <si>
    <r>
      <t>Mississippi State (</t>
    </r>
    <r>
      <rPr>
        <b/>
        <sz val="11"/>
        <color rgb="FF00B050"/>
        <rFont val="Arial"/>
        <family val="2"/>
      </rPr>
      <t>6</t>
    </r>
    <r>
      <rPr>
        <b/>
        <sz val="11"/>
        <color rgb="FF0033CC"/>
        <rFont val="Arial"/>
        <family val="2"/>
      </rPr>
      <t xml:space="preserve">-7) - </t>
    </r>
    <r>
      <rPr>
        <b/>
        <sz val="11"/>
        <color rgb="FF00B050"/>
        <rFont val="Arial"/>
        <family val="2"/>
      </rPr>
      <t>17 W</t>
    </r>
  </si>
  <si>
    <r>
      <rPr>
        <b/>
        <sz val="11"/>
        <color rgb="FFFF0000"/>
        <rFont val="Arial"/>
        <family val="2"/>
      </rPr>
      <t>16 L</t>
    </r>
    <r>
      <rPr>
        <b/>
        <sz val="11"/>
        <color rgb="FF0033CC"/>
        <rFont val="Arial"/>
        <family val="2"/>
      </rPr>
      <t xml:space="preserve"> - Miami, OH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</si>
  <si>
    <r>
      <t>Maryland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30 L</t>
    </r>
  </si>
  <si>
    <r>
      <rPr>
        <b/>
        <sz val="11"/>
        <color rgb="FF00B050"/>
        <rFont val="Arial"/>
        <family val="2"/>
      </rPr>
      <t>36 W</t>
    </r>
    <r>
      <rPr>
        <b/>
        <sz val="11"/>
        <color rgb="FF0033CC"/>
        <rFont val="Arial"/>
        <family val="2"/>
      </rPr>
      <t xml:space="preserve"> - Boston College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>-6)</t>
    </r>
  </si>
  <si>
    <r>
      <rPr>
        <b/>
        <sz val="11"/>
        <color rgb="FFFF0000"/>
        <rFont val="Arial"/>
        <family val="2"/>
      </rPr>
      <t xml:space="preserve">17 L </t>
    </r>
    <r>
      <rPr>
        <b/>
        <sz val="11"/>
        <color rgb="FF0033CC"/>
        <rFont val="Arial"/>
        <family val="2"/>
      </rPr>
      <t>- Vanderbilt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</si>
  <si>
    <r>
      <t>Indiana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24 L</t>
    </r>
  </si>
  <si>
    <r>
      <rPr>
        <b/>
        <sz val="11"/>
        <color rgb="FF00B050"/>
        <rFont val="Arial"/>
        <family val="2"/>
      </rPr>
      <t>26 W</t>
    </r>
    <r>
      <rPr>
        <b/>
        <sz val="11"/>
        <color rgb="FF0033CC"/>
        <rFont val="Arial"/>
        <family val="2"/>
      </rPr>
      <t xml:space="preserve"> - Utah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>-4)</t>
    </r>
  </si>
  <si>
    <r>
      <t>Army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-5) - </t>
    </r>
    <r>
      <rPr>
        <b/>
        <sz val="11"/>
        <color rgb="FF00B050"/>
        <rFont val="Arial"/>
        <family val="2"/>
      </rPr>
      <t>38 W</t>
    </r>
  </si>
  <si>
    <r>
      <t>N.C. State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-6) - </t>
    </r>
    <r>
      <rPr>
        <b/>
        <sz val="11"/>
        <color rgb="FF00B050"/>
        <rFont val="Arial"/>
        <family val="2"/>
      </rPr>
      <t>41 W</t>
    </r>
  </si>
  <si>
    <r>
      <rPr>
        <b/>
        <sz val="11"/>
        <color rgb="FFFF0000"/>
        <rFont val="Arial"/>
        <family val="2"/>
      </rPr>
      <t>31 L</t>
    </r>
    <r>
      <rPr>
        <b/>
        <sz val="11"/>
        <color rgb="FF0033CC"/>
        <rFont val="Arial"/>
        <family val="2"/>
      </rPr>
      <t xml:space="preserve"> - North Texas (5-</t>
    </r>
    <r>
      <rPr>
        <b/>
        <sz val="11"/>
        <color rgb="FFFF0000"/>
        <rFont val="Arial"/>
        <family val="2"/>
      </rPr>
      <t>8</t>
    </r>
    <r>
      <rPr>
        <b/>
        <sz val="11"/>
        <color rgb="FF0033CC"/>
        <rFont val="Arial"/>
        <family val="2"/>
      </rPr>
      <t>)</t>
    </r>
  </si>
  <si>
    <r>
      <t>Wake Forest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-6) - </t>
    </r>
    <r>
      <rPr>
        <b/>
        <sz val="11"/>
        <color rgb="FF00B050"/>
        <rFont val="Arial"/>
        <family val="2"/>
      </rPr>
      <t>34 W</t>
    </r>
  </si>
  <si>
    <r>
      <rPr>
        <b/>
        <sz val="11"/>
        <color rgb="FFFF0000"/>
        <rFont val="Arial"/>
        <family val="2"/>
      </rPr>
      <t>26 L</t>
    </r>
    <r>
      <rPr>
        <b/>
        <sz val="11"/>
        <color rgb="FF0033CC"/>
        <rFont val="Arial"/>
        <family val="2"/>
      </rPr>
      <t xml:space="preserve"> - Temple (10-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>)</t>
    </r>
  </si>
  <si>
    <r>
      <t>Minnesota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17 W</t>
    </r>
  </si>
  <si>
    <r>
      <rPr>
        <b/>
        <sz val="11"/>
        <color rgb="FFFF0000"/>
        <rFont val="Arial"/>
        <family val="2"/>
      </rPr>
      <t xml:space="preserve">12 L </t>
    </r>
    <r>
      <rPr>
        <b/>
        <sz val="11"/>
        <color rgb="FF0033CC"/>
        <rFont val="Arial"/>
        <family val="2"/>
      </rPr>
      <t>- Washington State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>)</t>
    </r>
  </si>
  <si>
    <r>
      <t>Baylor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-6) - </t>
    </r>
    <r>
      <rPr>
        <b/>
        <sz val="11"/>
        <color rgb="FF00B050"/>
        <rFont val="Arial"/>
        <family val="2"/>
      </rPr>
      <t>31 W</t>
    </r>
  </si>
  <si>
    <r>
      <rPr>
        <b/>
        <sz val="11"/>
        <color rgb="FFFF0000"/>
        <rFont val="Arial"/>
        <family val="2"/>
      </rPr>
      <t>12 L</t>
    </r>
    <r>
      <rPr>
        <b/>
        <sz val="11"/>
        <color rgb="FF0033CC"/>
        <rFont val="Arial"/>
        <family val="2"/>
      </rPr>
      <t xml:space="preserve"> - Boise State (10-</t>
    </r>
    <r>
      <rPr>
        <b/>
        <sz val="11"/>
        <color rgb="FFFF0000"/>
        <rFont val="Arial"/>
        <family val="2"/>
      </rPr>
      <t>3</t>
    </r>
    <r>
      <rPr>
        <b/>
        <sz val="11"/>
        <color rgb="FF0033CC"/>
        <rFont val="Arial"/>
        <family val="2"/>
      </rPr>
      <t>)</t>
    </r>
  </si>
  <si>
    <r>
      <t>Miami, FL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31 W</t>
    </r>
  </si>
  <si>
    <r>
      <rPr>
        <b/>
        <sz val="11"/>
        <color rgb="FFFF0000"/>
        <rFont val="Arial"/>
        <family val="2"/>
      </rPr>
      <t>14 L</t>
    </r>
    <r>
      <rPr>
        <b/>
        <sz val="11"/>
        <color rgb="FF0033CC"/>
        <rFont val="Arial"/>
        <family val="2"/>
      </rPr>
      <t xml:space="preserve"> - West Virginia (10-</t>
    </r>
    <r>
      <rPr>
        <b/>
        <sz val="11"/>
        <color rgb="FFFF0000"/>
        <rFont val="Arial"/>
        <family val="2"/>
      </rPr>
      <t>3</t>
    </r>
    <r>
      <rPr>
        <b/>
        <sz val="11"/>
        <color rgb="FF0033CC"/>
        <rFont val="Arial"/>
        <family val="2"/>
      </rPr>
      <t>)</t>
    </r>
  </si>
  <si>
    <r>
      <t>Pittsburgh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>) -</t>
    </r>
    <r>
      <rPr>
        <b/>
        <sz val="11"/>
        <color rgb="FFFF0000"/>
        <rFont val="Arial"/>
        <family val="2"/>
      </rPr>
      <t xml:space="preserve"> 24 L</t>
    </r>
  </si>
  <si>
    <r>
      <t xml:space="preserve"> </t>
    </r>
    <r>
      <rPr>
        <b/>
        <sz val="11"/>
        <color rgb="FF00B050"/>
        <rFont val="Arial"/>
        <family val="2"/>
      </rPr>
      <t>31 W</t>
    </r>
    <r>
      <rPr>
        <b/>
        <sz val="11"/>
        <color rgb="FF0033CC"/>
        <rFont val="Arial"/>
        <family val="2"/>
      </rPr>
      <t xml:space="preserve"> - Northwestern (</t>
    </r>
    <r>
      <rPr>
        <b/>
        <sz val="11"/>
        <color rgb="FF00B050"/>
        <rFont val="Arial"/>
        <family val="2"/>
      </rPr>
      <t>7</t>
    </r>
    <r>
      <rPr>
        <b/>
        <sz val="11"/>
        <color rgb="FF0033CC"/>
        <rFont val="Arial"/>
        <family val="2"/>
      </rPr>
      <t>-6)</t>
    </r>
  </si>
  <si>
    <r>
      <rPr>
        <b/>
        <sz val="11"/>
        <color rgb="FFFF0000"/>
        <rFont val="Arial"/>
        <family val="2"/>
      </rPr>
      <t>28 L</t>
    </r>
    <r>
      <rPr>
        <b/>
        <sz val="11"/>
        <color rgb="FF0033CC"/>
        <rFont val="Arial"/>
        <family val="2"/>
      </rPr>
      <t xml:space="preserve"> - Texas A&amp;M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>)</t>
    </r>
  </si>
  <si>
    <r>
      <t>Kansas State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33 W</t>
    </r>
  </si>
  <si>
    <r>
      <t>Virginia Tech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35 W</t>
    </r>
  </si>
  <si>
    <r>
      <rPr>
        <b/>
        <sz val="11"/>
        <color rgb="FFFF0000"/>
        <rFont val="Arial"/>
        <family val="2"/>
      </rPr>
      <t>24 L</t>
    </r>
    <r>
      <rPr>
        <b/>
        <sz val="11"/>
        <color rgb="FF0033CC"/>
        <rFont val="Arial"/>
        <family val="2"/>
      </rPr>
      <t xml:space="preserve"> - Arkansas (7-</t>
    </r>
    <r>
      <rPr>
        <b/>
        <sz val="11"/>
        <color rgb="FFFF0000"/>
        <rFont val="Arial"/>
        <family val="2"/>
      </rPr>
      <t>6</t>
    </r>
    <r>
      <rPr>
        <b/>
        <sz val="11"/>
        <color rgb="FF0033CC"/>
        <rFont val="Arial"/>
        <family val="2"/>
      </rPr>
      <t>)</t>
    </r>
  </si>
  <si>
    <r>
      <t>USF (</t>
    </r>
    <r>
      <rPr>
        <b/>
        <sz val="11"/>
        <color rgb="FF00B050"/>
        <rFont val="Arial"/>
        <family val="2"/>
      </rPr>
      <t>11</t>
    </r>
    <r>
      <rPr>
        <b/>
        <sz val="11"/>
        <color rgb="FF0033CC"/>
        <rFont val="Arial"/>
        <family val="2"/>
      </rPr>
      <t xml:space="preserve">-2) - </t>
    </r>
    <r>
      <rPr>
        <b/>
        <sz val="11"/>
        <color rgb="FF00B050"/>
        <rFont val="Arial"/>
        <family val="2"/>
      </rPr>
      <t>46 W</t>
    </r>
  </si>
  <si>
    <r>
      <rPr>
        <b/>
        <sz val="11"/>
        <color rgb="FFFF0000"/>
        <rFont val="Arial"/>
        <family val="2"/>
      </rPr>
      <t xml:space="preserve">39 L </t>
    </r>
    <r>
      <rPr>
        <b/>
        <sz val="11"/>
        <color rgb="FF0033CC"/>
        <rFont val="Arial"/>
        <family val="2"/>
      </rPr>
      <t>- South Carolina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>)</t>
    </r>
  </si>
  <si>
    <r>
      <t>Oklahoma State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 xml:space="preserve">-3) - </t>
    </r>
    <r>
      <rPr>
        <b/>
        <sz val="11"/>
        <color rgb="FF00B050"/>
        <rFont val="Arial"/>
        <family val="2"/>
      </rPr>
      <t>38 W</t>
    </r>
  </si>
  <si>
    <r>
      <rPr>
        <b/>
        <sz val="11"/>
        <color rgb="FFFF0000"/>
        <rFont val="Arial"/>
        <family val="2"/>
      </rPr>
      <t>8 L</t>
    </r>
    <r>
      <rPr>
        <b/>
        <sz val="11"/>
        <color rgb="FF0033CC"/>
        <rFont val="Arial"/>
        <family val="2"/>
      </rPr>
      <t xml:space="preserve"> - Colorado (10-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>)</t>
    </r>
  </si>
  <si>
    <r>
      <t>TCU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23 L</t>
    </r>
  </si>
  <si>
    <r>
      <rPr>
        <b/>
        <sz val="11"/>
        <color rgb="FF00B050"/>
        <rFont val="Arial"/>
        <family val="2"/>
      </rPr>
      <t>31 W</t>
    </r>
    <r>
      <rPr>
        <b/>
        <sz val="11"/>
        <color rgb="FF0033CC"/>
        <rFont val="Arial"/>
        <family val="2"/>
      </rPr>
      <t xml:space="preserve"> - Georgia (</t>
    </r>
    <r>
      <rPr>
        <b/>
        <sz val="11"/>
        <color rgb="FF00B050"/>
        <rFont val="Arial"/>
        <family val="2"/>
      </rPr>
      <t>8</t>
    </r>
    <r>
      <rPr>
        <b/>
        <sz val="11"/>
        <color rgb="FF0033CC"/>
        <rFont val="Arial"/>
        <family val="2"/>
      </rPr>
      <t>-5)</t>
    </r>
  </si>
  <si>
    <r>
      <t>North Carolina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23 L</t>
    </r>
  </si>
  <si>
    <r>
      <rPr>
        <b/>
        <sz val="11"/>
        <color rgb="FF00B050"/>
        <rFont val="Arial"/>
        <family val="2"/>
      </rPr>
      <t>25 W</t>
    </r>
    <r>
      <rPr>
        <b/>
        <sz val="11"/>
        <color rgb="FF0033CC"/>
        <rFont val="Arial"/>
        <family val="2"/>
      </rPr>
      <t xml:space="preserve"> - Stanford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>-3)</t>
    </r>
  </si>
  <si>
    <r>
      <t>Nebraska (9-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24 L</t>
    </r>
  </si>
  <si>
    <r>
      <rPr>
        <b/>
        <sz val="11"/>
        <color rgb="FF00B050"/>
        <rFont val="Arial"/>
        <family val="2"/>
      </rPr>
      <t xml:space="preserve">38 W </t>
    </r>
    <r>
      <rPr>
        <b/>
        <sz val="11"/>
        <color rgb="FF0033CC"/>
        <rFont val="Arial"/>
        <family val="2"/>
      </rPr>
      <t>- Tennessee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>-4)</t>
    </r>
  </si>
  <si>
    <r>
      <t>South Alabama (6-</t>
    </r>
    <r>
      <rPr>
        <b/>
        <sz val="11"/>
        <color rgb="FFFF0000"/>
        <rFont val="Arial"/>
        <family val="2"/>
      </rPr>
      <t>7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21 L</t>
    </r>
  </si>
  <si>
    <r>
      <rPr>
        <b/>
        <sz val="11"/>
        <color rgb="FF00B050"/>
        <rFont val="Arial"/>
        <family val="2"/>
      </rPr>
      <t>45 W</t>
    </r>
    <r>
      <rPr>
        <b/>
        <sz val="11"/>
        <color rgb="FF0033CC"/>
        <rFont val="Arial"/>
        <family val="2"/>
      </rPr>
      <t xml:space="preserve"> - Air Force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>-3)</t>
    </r>
  </si>
  <si>
    <r>
      <t>Florida State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 xml:space="preserve">-3) - </t>
    </r>
    <r>
      <rPr>
        <b/>
        <sz val="11"/>
        <color rgb="FF00B050"/>
        <rFont val="Arial"/>
        <family val="2"/>
      </rPr>
      <t>33 W</t>
    </r>
  </si>
  <si>
    <r>
      <rPr>
        <b/>
        <sz val="11"/>
        <color rgb="FFFF0000"/>
        <rFont val="Arial"/>
        <family val="2"/>
      </rPr>
      <t>32 L</t>
    </r>
    <r>
      <rPr>
        <b/>
        <sz val="11"/>
        <color rgb="FF0033CC"/>
        <rFont val="Arial"/>
        <family val="2"/>
      </rPr>
      <t xml:space="preserve"> - Michigan (10-</t>
    </r>
    <r>
      <rPr>
        <b/>
        <sz val="11"/>
        <color rgb="FFFF0000"/>
        <rFont val="Arial"/>
        <family val="2"/>
      </rPr>
      <t>3</t>
    </r>
    <r>
      <rPr>
        <b/>
        <sz val="11"/>
        <color rgb="FF0033CC"/>
        <rFont val="Arial"/>
        <family val="2"/>
      </rPr>
      <t>)</t>
    </r>
  </si>
  <si>
    <r>
      <t>LSU (</t>
    </r>
    <r>
      <rPr>
        <b/>
        <sz val="11"/>
        <color rgb="FF00B050"/>
        <rFont val="Arial"/>
        <family val="2"/>
      </rPr>
      <t>8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29 W</t>
    </r>
  </si>
  <si>
    <r>
      <rPr>
        <b/>
        <sz val="11"/>
        <color rgb="FFFF0000"/>
        <rFont val="Arial"/>
        <family val="2"/>
      </rPr>
      <t>9 L</t>
    </r>
    <r>
      <rPr>
        <b/>
        <sz val="11"/>
        <color rgb="FF0033CC"/>
        <rFont val="Arial"/>
        <family val="2"/>
      </rPr>
      <t xml:space="preserve"> - Louisville (9-</t>
    </r>
    <r>
      <rPr>
        <b/>
        <sz val="11"/>
        <color rgb="FFFF0000"/>
        <rFont val="Arial"/>
        <family val="2"/>
      </rPr>
      <t>4</t>
    </r>
    <r>
      <rPr>
        <b/>
        <sz val="11"/>
        <color rgb="FF0033CC"/>
        <rFont val="Arial"/>
        <family val="2"/>
      </rPr>
      <t>)</t>
    </r>
  </si>
  <si>
    <r>
      <t>Georgia Tech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 xml:space="preserve">-4) - </t>
    </r>
    <r>
      <rPr>
        <b/>
        <sz val="11"/>
        <color rgb="FF00B050"/>
        <rFont val="Arial"/>
        <family val="2"/>
      </rPr>
      <t>33 W</t>
    </r>
  </si>
  <si>
    <r>
      <rPr>
        <b/>
        <sz val="11"/>
        <color rgb="FFFF0000"/>
        <rFont val="Arial"/>
        <family val="2"/>
      </rPr>
      <t>18 L</t>
    </r>
    <r>
      <rPr>
        <b/>
        <sz val="11"/>
        <color rgb="FF0033CC"/>
        <rFont val="Arial"/>
        <family val="2"/>
      </rPr>
      <t xml:space="preserve"> - Kentucky (7-</t>
    </r>
    <r>
      <rPr>
        <b/>
        <sz val="11"/>
        <color rgb="FFFF0000"/>
        <rFont val="Arial"/>
        <family val="2"/>
      </rPr>
      <t>6</t>
    </r>
    <r>
      <rPr>
        <b/>
        <sz val="11"/>
        <color rgb="FF0033CC"/>
        <rFont val="Arial"/>
        <family val="2"/>
      </rPr>
      <t>)</t>
    </r>
  </si>
  <si>
    <r>
      <t>Alabama (</t>
    </r>
    <r>
      <rPr>
        <b/>
        <sz val="11"/>
        <color rgb="FF00B050"/>
        <rFont val="Arial"/>
        <family val="2"/>
      </rPr>
      <t>14</t>
    </r>
    <r>
      <rPr>
        <b/>
        <sz val="11"/>
        <color rgb="FF0033CC"/>
        <rFont val="Arial"/>
        <family val="2"/>
      </rPr>
      <t xml:space="preserve">-0) - </t>
    </r>
    <r>
      <rPr>
        <b/>
        <sz val="11"/>
        <color rgb="FF00B050"/>
        <rFont val="Arial"/>
        <family val="2"/>
      </rPr>
      <t>24 W</t>
    </r>
  </si>
  <si>
    <r>
      <rPr>
        <b/>
        <sz val="11"/>
        <color rgb="FFFF0000"/>
        <rFont val="Arial"/>
        <family val="2"/>
      </rPr>
      <t>7 L</t>
    </r>
    <r>
      <rPr>
        <b/>
        <sz val="11"/>
        <color rgb="FF0033CC"/>
        <rFont val="Arial"/>
        <family val="2"/>
      </rPr>
      <t xml:space="preserve"> - Washington (12-</t>
    </r>
    <r>
      <rPr>
        <b/>
        <sz val="11"/>
        <color rgb="FFFF0000"/>
        <rFont val="Arial"/>
        <family val="2"/>
      </rPr>
      <t>2</t>
    </r>
    <r>
      <rPr>
        <b/>
        <sz val="11"/>
        <color rgb="FF0033CC"/>
        <rFont val="Arial"/>
        <family val="2"/>
      </rPr>
      <t>)</t>
    </r>
  </si>
  <si>
    <r>
      <t>Clemson (</t>
    </r>
    <r>
      <rPr>
        <b/>
        <sz val="11"/>
        <color rgb="FF00B050"/>
        <rFont val="Arial"/>
        <family val="2"/>
      </rPr>
      <t>13</t>
    </r>
    <r>
      <rPr>
        <b/>
        <sz val="11"/>
        <color rgb="FF0033CC"/>
        <rFont val="Arial"/>
        <family val="2"/>
      </rPr>
      <t xml:space="preserve">-1) - </t>
    </r>
    <r>
      <rPr>
        <b/>
        <sz val="11"/>
        <color rgb="FF00B050"/>
        <rFont val="Arial"/>
        <family val="2"/>
      </rPr>
      <t>31 W</t>
    </r>
  </si>
  <si>
    <r>
      <rPr>
        <b/>
        <sz val="11"/>
        <color rgb="FFFF0000"/>
        <rFont val="Arial"/>
        <family val="2"/>
      </rPr>
      <t>0 L</t>
    </r>
    <r>
      <rPr>
        <b/>
        <sz val="11"/>
        <color rgb="FF0033CC"/>
        <rFont val="Arial"/>
        <family val="2"/>
      </rPr>
      <t xml:space="preserve"> - Ohio State (11-</t>
    </r>
    <r>
      <rPr>
        <b/>
        <sz val="11"/>
        <color rgb="FFFF0000"/>
        <rFont val="Arial"/>
        <family val="2"/>
      </rPr>
      <t>2</t>
    </r>
    <r>
      <rPr>
        <b/>
        <sz val="11"/>
        <color rgb="FF0033CC"/>
        <rFont val="Arial"/>
        <family val="2"/>
      </rPr>
      <t>)</t>
    </r>
  </si>
  <si>
    <r>
      <t>Western Michigan (13-</t>
    </r>
    <r>
      <rPr>
        <b/>
        <sz val="11"/>
        <color rgb="FFFF0000"/>
        <rFont val="Arial"/>
        <family val="2"/>
      </rPr>
      <t>1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16 L</t>
    </r>
  </si>
  <si>
    <r>
      <rPr>
        <b/>
        <sz val="11"/>
        <color rgb="FF00B050"/>
        <rFont val="Arial"/>
        <family val="2"/>
      </rPr>
      <t>24 W</t>
    </r>
    <r>
      <rPr>
        <b/>
        <sz val="11"/>
        <color rgb="FF0033CC"/>
        <rFont val="Arial"/>
        <family val="2"/>
      </rPr>
      <t xml:space="preserve"> - Wisconsin (</t>
    </r>
    <r>
      <rPr>
        <b/>
        <sz val="11"/>
        <color rgb="FF00B050"/>
        <rFont val="Arial"/>
        <family val="2"/>
      </rPr>
      <t>11</t>
    </r>
    <r>
      <rPr>
        <b/>
        <sz val="11"/>
        <color rgb="FF0033CC"/>
        <rFont val="Arial"/>
        <family val="2"/>
      </rPr>
      <t>-3)</t>
    </r>
  </si>
  <si>
    <r>
      <t>Iowa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3 L</t>
    </r>
  </si>
  <si>
    <r>
      <rPr>
        <b/>
        <sz val="11"/>
        <color rgb="FF00B050"/>
        <rFont val="Arial"/>
        <family val="2"/>
      </rPr>
      <t>30 W</t>
    </r>
    <r>
      <rPr>
        <b/>
        <sz val="11"/>
        <color rgb="FF0033CC"/>
        <rFont val="Arial"/>
        <family val="2"/>
      </rPr>
      <t xml:space="preserve"> - Florida (</t>
    </r>
    <r>
      <rPr>
        <b/>
        <sz val="11"/>
        <color rgb="FF00B050"/>
        <rFont val="Arial"/>
        <family val="2"/>
      </rPr>
      <t>9</t>
    </r>
    <r>
      <rPr>
        <b/>
        <sz val="11"/>
        <color rgb="FF0033CC"/>
        <rFont val="Arial"/>
        <family val="2"/>
      </rPr>
      <t>-4)</t>
    </r>
  </si>
  <si>
    <r>
      <t>USC (</t>
    </r>
    <r>
      <rPr>
        <b/>
        <sz val="11"/>
        <color rgb="FF00B050"/>
        <rFont val="Arial"/>
        <family val="2"/>
      </rPr>
      <t>10</t>
    </r>
    <r>
      <rPr>
        <b/>
        <sz val="11"/>
        <color rgb="FF0033CC"/>
        <rFont val="Arial"/>
        <family val="2"/>
      </rPr>
      <t xml:space="preserve">-3) - </t>
    </r>
    <r>
      <rPr>
        <b/>
        <sz val="11"/>
        <color rgb="FF00B050"/>
        <rFont val="Arial"/>
        <family val="2"/>
      </rPr>
      <t>52 W</t>
    </r>
  </si>
  <si>
    <r>
      <rPr>
        <b/>
        <sz val="11"/>
        <color rgb="FFFF0000"/>
        <rFont val="Arial"/>
        <family val="2"/>
      </rPr>
      <t>49 L</t>
    </r>
    <r>
      <rPr>
        <b/>
        <sz val="11"/>
        <color rgb="FF0033CC"/>
        <rFont val="Arial"/>
        <family val="2"/>
      </rPr>
      <t xml:space="preserve"> - Penn State (11-</t>
    </r>
    <r>
      <rPr>
        <b/>
        <sz val="11"/>
        <color rgb="FFFF0000"/>
        <rFont val="Arial"/>
        <family val="2"/>
      </rPr>
      <t>3</t>
    </r>
    <r>
      <rPr>
        <b/>
        <sz val="11"/>
        <color rgb="FF0033CC"/>
        <rFont val="Arial"/>
        <family val="2"/>
      </rPr>
      <t>)</t>
    </r>
  </si>
  <si>
    <r>
      <rPr>
        <b/>
        <sz val="11"/>
        <color rgb="FF00B050"/>
        <rFont val="Arial"/>
        <family val="2"/>
      </rPr>
      <t>35 W</t>
    </r>
    <r>
      <rPr>
        <b/>
        <sz val="11"/>
        <color rgb="FF0033CC"/>
        <rFont val="Arial"/>
        <family val="2"/>
      </rPr>
      <t xml:space="preserve"> - Oklahoma (</t>
    </r>
    <r>
      <rPr>
        <b/>
        <sz val="11"/>
        <color rgb="FF00B050"/>
        <rFont val="Arial"/>
        <family val="2"/>
      </rPr>
      <t>11</t>
    </r>
    <r>
      <rPr>
        <b/>
        <sz val="11"/>
        <color rgb="FF0033CC"/>
        <rFont val="Arial"/>
        <family val="2"/>
      </rPr>
      <t>-2)</t>
    </r>
  </si>
  <si>
    <r>
      <t>Auburn (8-</t>
    </r>
    <r>
      <rPr>
        <b/>
        <sz val="11"/>
        <color rgb="FFFF0000"/>
        <rFont val="Arial"/>
        <family val="2"/>
      </rPr>
      <t>5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19 L</t>
    </r>
  </si>
  <si>
    <r>
      <t>Alabama (14-</t>
    </r>
    <r>
      <rPr>
        <b/>
        <sz val="11"/>
        <color rgb="FFFF0000"/>
        <rFont val="Arial"/>
        <family val="2"/>
      </rPr>
      <t>1</t>
    </r>
    <r>
      <rPr>
        <b/>
        <sz val="11"/>
        <color rgb="FF0033CC"/>
        <rFont val="Arial"/>
        <family val="2"/>
      </rPr>
      <t xml:space="preserve">) - </t>
    </r>
    <r>
      <rPr>
        <b/>
        <sz val="11"/>
        <color rgb="FFFF0000"/>
        <rFont val="Arial"/>
        <family val="2"/>
      </rPr>
      <t>31 L</t>
    </r>
  </si>
  <si>
    <r>
      <rPr>
        <b/>
        <sz val="11"/>
        <color rgb="FF00B050"/>
        <rFont val="Arial"/>
        <family val="2"/>
      </rPr>
      <t>35 W</t>
    </r>
    <r>
      <rPr>
        <b/>
        <sz val="11"/>
        <color rgb="FF0033CC"/>
        <rFont val="Arial"/>
        <family val="2"/>
      </rPr>
      <t xml:space="preserve"> - Clemson (</t>
    </r>
    <r>
      <rPr>
        <b/>
        <sz val="11"/>
        <color rgb="FF00B050"/>
        <rFont val="Arial"/>
        <family val="2"/>
      </rPr>
      <t>14</t>
    </r>
    <r>
      <rPr>
        <b/>
        <sz val="11"/>
        <color rgb="FF0033CC"/>
        <rFont val="Arial"/>
        <family val="2"/>
      </rPr>
      <t xml:space="preserve">-1)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</si>
</sst>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mm/dd/yy;@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0033CC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Arial"/>
      <family val="2"/>
    </font>
    <font>
      <b/>
      <sz val="11"/>
      <color rgb="FF0033CC"/>
      <name val="Arial"/>
      <family val="2"/>
    </font>
    <font>
      <sz val="11"/>
      <color rgb="FF0033CC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5353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250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6" fillId="13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6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8" fillId="15" borderId="0" xfId="0" applyFont="1" applyFill="1" applyAlignment="1">
      <alignment vertical="center"/>
    </xf>
    <xf numFmtId="0" fontId="8" fillId="15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13" borderId="20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4" borderId="2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5" fillId="4" borderId="6" xfId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6" fontId="2" fillId="4" borderId="8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" fillId="7" borderId="6" xfId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4" fontId="2" fillId="7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/>
    <xf numFmtId="0" fontId="6" fillId="11" borderId="0" xfId="0" applyFont="1" applyFill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5" fillId="4" borderId="21" xfId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6" fontId="2" fillId="4" borderId="23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17" borderId="0" xfId="0" applyFont="1" applyFill="1" applyAlignment="1">
      <alignment vertical="center"/>
    </xf>
    <xf numFmtId="0" fontId="12" fillId="17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8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/>
    <xf numFmtId="0" fontId="11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9" fillId="18" borderId="0" xfId="0" applyFont="1" applyFill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1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5" fontId="0" fillId="0" borderId="19" xfId="2" applyNumberFormat="1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14" fontId="0" fillId="22" borderId="0" xfId="0" applyNumberFormat="1" applyFill="1"/>
    <xf numFmtId="0" fontId="0" fillId="22" borderId="0" xfId="0" applyFill="1"/>
    <xf numFmtId="0" fontId="0" fillId="22" borderId="0" xfId="0" applyFill="1" applyAlignment="1">
      <alignment horizontal="left"/>
    </xf>
    <xf numFmtId="0" fontId="0" fillId="22" borderId="20" xfId="0" applyFill="1" applyBorder="1" applyAlignment="1">
      <alignment horizontal="center"/>
    </xf>
    <xf numFmtId="0" fontId="13" fillId="22" borderId="0" xfId="0" applyFont="1" applyFill="1"/>
    <xf numFmtId="0" fontId="16" fillId="22" borderId="0" xfId="0" applyFont="1" applyFill="1"/>
    <xf numFmtId="0" fontId="0" fillId="22" borderId="0" xfId="0" applyFill="1" applyBorder="1"/>
    <xf numFmtId="0" fontId="0" fillId="22" borderId="0" xfId="0" applyFill="1" applyBorder="1" applyAlignment="1">
      <alignment horizontal="center"/>
    </xf>
    <xf numFmtId="164" fontId="0" fillId="22" borderId="0" xfId="0" applyNumberFormat="1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/>
    <xf numFmtId="0" fontId="7" fillId="2" borderId="30" xfId="0" applyFont="1" applyFill="1" applyBorder="1" applyAlignment="1">
      <alignment horizontal="center" vertical="center"/>
    </xf>
    <xf numFmtId="0" fontId="0" fillId="22" borderId="29" xfId="0" applyFill="1" applyBorder="1" applyAlignment="1">
      <alignment horizontal="center"/>
    </xf>
    <xf numFmtId="164" fontId="0" fillId="22" borderId="29" xfId="0" applyNumberForma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9" fillId="17" borderId="0" xfId="0" applyFont="1" applyFill="1" applyBorder="1" applyAlignment="1">
      <alignment horizontal="center" vertical="center"/>
    </xf>
    <xf numFmtId="0" fontId="0" fillId="22" borderId="35" xfId="0" applyFill="1" applyBorder="1" applyAlignment="1">
      <alignment horizontal="center"/>
    </xf>
    <xf numFmtId="0" fontId="0" fillId="22" borderId="36" xfId="0" applyFill="1" applyBorder="1"/>
    <xf numFmtId="0" fontId="9" fillId="18" borderId="36" xfId="0" applyFont="1" applyFill="1" applyBorder="1" applyAlignment="1">
      <alignment horizontal="center" vertical="center"/>
    </xf>
    <xf numFmtId="0" fontId="0" fillId="22" borderId="36" xfId="0" applyFill="1" applyBorder="1" applyAlignment="1">
      <alignment horizontal="center"/>
    </xf>
    <xf numFmtId="164" fontId="0" fillId="22" borderId="36" xfId="0" applyNumberForma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9" fillId="17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9" fillId="12" borderId="40" xfId="0" applyFont="1" applyFill="1" applyBorder="1" applyAlignment="1">
      <alignment horizontal="center" vertical="center"/>
    </xf>
    <xf numFmtId="0" fontId="0" fillId="19" borderId="42" xfId="0" applyFill="1" applyBorder="1" applyAlignment="1">
      <alignment horizontal="center"/>
    </xf>
    <xf numFmtId="0" fontId="9" fillId="18" borderId="40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7" fillId="13" borderId="43" xfId="0" applyFont="1" applyFill="1" applyBorder="1" applyAlignment="1">
      <alignment horizontal="center" vertical="center"/>
    </xf>
    <xf numFmtId="0" fontId="12" fillId="17" borderId="42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7" fillId="11" borderId="30" xfId="0" applyFont="1" applyFill="1" applyBorder="1" applyAlignment="1">
      <alignment horizontal="center" vertical="center"/>
    </xf>
    <xf numFmtId="0" fontId="9" fillId="12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9" fillId="17" borderId="29" xfId="0" applyFont="1" applyFill="1" applyBorder="1" applyAlignment="1">
      <alignment horizontal="center" vertical="center"/>
    </xf>
    <xf numFmtId="0" fontId="7" fillId="10" borderId="44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5" borderId="44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4" borderId="43" xfId="0" applyFont="1" applyFill="1" applyBorder="1" applyAlignment="1">
      <alignment horizontal="center" vertical="center"/>
    </xf>
    <xf numFmtId="0" fontId="1" fillId="22" borderId="0" xfId="0" quotePrefix="1" applyFont="1" applyFill="1" applyAlignment="1">
      <alignment horizontal="right"/>
    </xf>
    <xf numFmtId="0" fontId="1" fillId="22" borderId="0" xfId="0" applyFont="1" applyFill="1"/>
    <xf numFmtId="0" fontId="0" fillId="2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22" borderId="0" xfId="0" applyFill="1" applyAlignment="1">
      <alignment horizontal="left"/>
    </xf>
    <xf numFmtId="0" fontId="0" fillId="22" borderId="39" xfId="0" applyFill="1" applyBorder="1" applyAlignment="1">
      <alignment horizontal="center"/>
    </xf>
    <xf numFmtId="0" fontId="0" fillId="22" borderId="40" xfId="0" applyFill="1" applyBorder="1"/>
    <xf numFmtId="0" fontId="0" fillId="22" borderId="40" xfId="0" applyFill="1" applyBorder="1" applyAlignment="1">
      <alignment horizontal="center"/>
    </xf>
    <xf numFmtId="164" fontId="0" fillId="22" borderId="40" xfId="0" applyNumberFormat="1" applyFill="1" applyBorder="1" applyAlignment="1">
      <alignment horizontal="center"/>
    </xf>
    <xf numFmtId="0" fontId="0" fillId="22" borderId="41" xfId="0" applyFill="1" applyBorder="1" applyAlignment="1">
      <alignment horizontal="center"/>
    </xf>
    <xf numFmtId="0" fontId="13" fillId="22" borderId="0" xfId="0" applyFont="1" applyFill="1" applyAlignment="1">
      <alignment horizontal="left"/>
    </xf>
    <xf numFmtId="0" fontId="16" fillId="22" borderId="0" xfId="0" applyFont="1" applyFill="1" applyAlignment="1">
      <alignment horizontal="left"/>
    </xf>
    <xf numFmtId="0" fontId="0" fillId="22" borderId="20" xfId="0" applyFill="1" applyBorder="1" applyAlignment="1">
      <alignment horizontal="center" shrinkToFit="1"/>
    </xf>
    <xf numFmtId="0" fontId="0" fillId="22" borderId="0" xfId="0" applyFill="1" applyAlignment="1">
      <alignment horizontal="left"/>
    </xf>
    <xf numFmtId="0" fontId="6" fillId="10" borderId="19" xfId="0" applyFont="1" applyFill="1" applyBorder="1" applyAlignment="1">
      <alignment horizontal="center" vertical="center"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2" fillId="17" borderId="32" xfId="0" applyFont="1" applyFill="1" applyBorder="1" applyAlignment="1">
      <alignment horizontal="center" vertical="center"/>
    </xf>
    <xf numFmtId="0" fontId="12" fillId="17" borderId="34" xfId="0" applyFont="1" applyFill="1" applyBorder="1" applyAlignment="1">
      <alignment horizontal="center" vertical="center"/>
    </xf>
    <xf numFmtId="0" fontId="12" fillId="17" borderId="38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23" borderId="0" xfId="0" applyFill="1" applyAlignment="1">
      <alignment horizontal="center" vertical="center"/>
    </xf>
    <xf numFmtId="165" fontId="0" fillId="23" borderId="0" xfId="2" applyNumberFormat="1" applyFont="1" applyFill="1" applyAlignment="1">
      <alignment horizontal="center" vertical="center"/>
    </xf>
    <xf numFmtId="0" fontId="1" fillId="23" borderId="0" xfId="0" applyFont="1" applyFill="1" applyAlignment="1">
      <alignment horizontal="center" vertical="center"/>
    </xf>
    <xf numFmtId="0" fontId="0" fillId="22" borderId="26" xfId="0" applyFill="1" applyBorder="1" applyAlignment="1">
      <alignment horizontal="center" shrinkToFit="1"/>
    </xf>
    <xf numFmtId="0" fontId="0" fillId="22" borderId="19" xfId="0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CC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png"/><Relationship Id="rId117" Type="http://schemas.openxmlformats.org/officeDocument/2006/relationships/hyperlink" Target="http://espn.go.com/college-football/team/_/id/158" TargetMode="External"/><Relationship Id="rId21" Type="http://schemas.openxmlformats.org/officeDocument/2006/relationships/hyperlink" Target="http://espn.go.com/college-football/team/_/id/202" TargetMode="External"/><Relationship Id="rId42" Type="http://schemas.openxmlformats.org/officeDocument/2006/relationships/image" Target="../media/image21.png"/><Relationship Id="rId47" Type="http://schemas.openxmlformats.org/officeDocument/2006/relationships/hyperlink" Target="http://espn.go.com/college-football/team/_/id/2653" TargetMode="External"/><Relationship Id="rId63" Type="http://schemas.openxmlformats.org/officeDocument/2006/relationships/hyperlink" Target="http://espn.go.com/college-football/team/_/id/238" TargetMode="External"/><Relationship Id="rId68" Type="http://schemas.openxmlformats.org/officeDocument/2006/relationships/image" Target="../media/image34.png"/><Relationship Id="rId84" Type="http://schemas.openxmlformats.org/officeDocument/2006/relationships/image" Target="../media/image42.png"/><Relationship Id="rId89" Type="http://schemas.openxmlformats.org/officeDocument/2006/relationships/hyperlink" Target="http://espn.go.com/college-football/team/_/id/84" TargetMode="External"/><Relationship Id="rId112" Type="http://schemas.openxmlformats.org/officeDocument/2006/relationships/image" Target="../media/image56.png"/><Relationship Id="rId133" Type="http://schemas.openxmlformats.org/officeDocument/2006/relationships/hyperlink" Target="http://espn.go.com/college-football/team/_/id/96" TargetMode="External"/><Relationship Id="rId138" Type="http://schemas.openxmlformats.org/officeDocument/2006/relationships/image" Target="../media/image69.png"/><Relationship Id="rId154" Type="http://schemas.openxmlformats.org/officeDocument/2006/relationships/image" Target="../media/image77.png"/><Relationship Id="rId159" Type="http://schemas.openxmlformats.org/officeDocument/2006/relationships/hyperlink" Target="http://espn.go.com/college-football/team/_/id/201" TargetMode="External"/><Relationship Id="rId16" Type="http://schemas.openxmlformats.org/officeDocument/2006/relationships/image" Target="../media/image8.png"/><Relationship Id="rId107" Type="http://schemas.openxmlformats.org/officeDocument/2006/relationships/hyperlink" Target="http://espn.go.com/college-football/team/_/id/38" TargetMode="External"/><Relationship Id="rId11" Type="http://schemas.openxmlformats.org/officeDocument/2006/relationships/hyperlink" Target="http://espn.go.com/college-football/team/_/id/2026" TargetMode="External"/><Relationship Id="rId32" Type="http://schemas.openxmlformats.org/officeDocument/2006/relationships/image" Target="../media/image16.png"/><Relationship Id="rId37" Type="http://schemas.openxmlformats.org/officeDocument/2006/relationships/hyperlink" Target="http://espn.go.com/college-football/team/_/id/295" TargetMode="External"/><Relationship Id="rId53" Type="http://schemas.openxmlformats.org/officeDocument/2006/relationships/hyperlink" Target="http://espn.go.com/college-football/team/_/id/344" TargetMode="External"/><Relationship Id="rId58" Type="http://schemas.openxmlformats.org/officeDocument/2006/relationships/image" Target="../media/image29.png"/><Relationship Id="rId74" Type="http://schemas.openxmlformats.org/officeDocument/2006/relationships/image" Target="../media/image37.png"/><Relationship Id="rId79" Type="http://schemas.openxmlformats.org/officeDocument/2006/relationships/hyperlink" Target="http://espn.go.com/college-football/team/_/id/68" TargetMode="External"/><Relationship Id="rId102" Type="http://schemas.openxmlformats.org/officeDocument/2006/relationships/image" Target="../media/image51.png"/><Relationship Id="rId123" Type="http://schemas.openxmlformats.org/officeDocument/2006/relationships/hyperlink" Target="http://espn.go.com/college-football/team/_/id/2005" TargetMode="External"/><Relationship Id="rId128" Type="http://schemas.openxmlformats.org/officeDocument/2006/relationships/image" Target="../media/image64.png"/><Relationship Id="rId144" Type="http://schemas.openxmlformats.org/officeDocument/2006/relationships/image" Target="../media/image72.png"/><Relationship Id="rId149" Type="http://schemas.openxmlformats.org/officeDocument/2006/relationships/hyperlink" Target="http://espn.go.com/college-football/team/_/id/57" TargetMode="External"/><Relationship Id="rId5" Type="http://schemas.openxmlformats.org/officeDocument/2006/relationships/hyperlink" Target="http://espn.go.com/college-football/team/_/id/21" TargetMode="External"/><Relationship Id="rId90" Type="http://schemas.openxmlformats.org/officeDocument/2006/relationships/image" Target="../media/image45.png"/><Relationship Id="rId95" Type="http://schemas.openxmlformats.org/officeDocument/2006/relationships/hyperlink" Target="http://espn.go.com/college-football/team/_/id/245" TargetMode="External"/><Relationship Id="rId160" Type="http://schemas.openxmlformats.org/officeDocument/2006/relationships/image" Target="../media/image80.png"/><Relationship Id="rId22" Type="http://schemas.openxmlformats.org/officeDocument/2006/relationships/image" Target="../media/image11.png"/><Relationship Id="rId27" Type="http://schemas.openxmlformats.org/officeDocument/2006/relationships/hyperlink" Target="http://espn.go.com/college-football/team/_/id/98" TargetMode="External"/><Relationship Id="rId43" Type="http://schemas.openxmlformats.org/officeDocument/2006/relationships/hyperlink" Target="http://espn.go.com/college-football/team/_/id/2348" TargetMode="External"/><Relationship Id="rId48" Type="http://schemas.openxmlformats.org/officeDocument/2006/relationships/image" Target="../media/image24.png"/><Relationship Id="rId64" Type="http://schemas.openxmlformats.org/officeDocument/2006/relationships/image" Target="../media/image32.png"/><Relationship Id="rId69" Type="http://schemas.openxmlformats.org/officeDocument/2006/relationships/hyperlink" Target="http://espn.go.com/college-football/team/_/id/154" TargetMode="External"/><Relationship Id="rId113" Type="http://schemas.openxmlformats.org/officeDocument/2006/relationships/hyperlink" Target="http://espn.go.com/college-football/team/_/id/24" TargetMode="External"/><Relationship Id="rId118" Type="http://schemas.openxmlformats.org/officeDocument/2006/relationships/image" Target="../media/image59.png"/><Relationship Id="rId134" Type="http://schemas.openxmlformats.org/officeDocument/2006/relationships/image" Target="../media/image67.png"/><Relationship Id="rId139" Type="http://schemas.openxmlformats.org/officeDocument/2006/relationships/hyperlink" Target="http://espn.go.com/college-football/team/_/id/333" TargetMode="External"/><Relationship Id="rId80" Type="http://schemas.openxmlformats.org/officeDocument/2006/relationships/image" Target="../media/image40.png"/><Relationship Id="rId85" Type="http://schemas.openxmlformats.org/officeDocument/2006/relationships/hyperlink" Target="http://espn.go.com/college-football/team/_/id/2390" TargetMode="External"/><Relationship Id="rId150" Type="http://schemas.openxmlformats.org/officeDocument/2006/relationships/image" Target="../media/image75.png"/><Relationship Id="rId155" Type="http://schemas.openxmlformats.org/officeDocument/2006/relationships/hyperlink" Target="http://espn.go.com/college-football/team/_/id/30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://espn.go.com/college-football/team/_/id/2572" TargetMode="External"/><Relationship Id="rId33" Type="http://schemas.openxmlformats.org/officeDocument/2006/relationships/hyperlink" Target="http://espn.go.com/college-football/team/_/id/70" TargetMode="External"/><Relationship Id="rId38" Type="http://schemas.openxmlformats.org/officeDocument/2006/relationships/image" Target="../media/image19.png"/><Relationship Id="rId59" Type="http://schemas.openxmlformats.org/officeDocument/2006/relationships/hyperlink" Target="http://espn.go.com/college-football/team/_/id/103" TargetMode="External"/><Relationship Id="rId103" Type="http://schemas.openxmlformats.org/officeDocument/2006/relationships/hyperlink" Target="http://espn.go.com/college-football/team/_/id/8" TargetMode="External"/><Relationship Id="rId108" Type="http://schemas.openxmlformats.org/officeDocument/2006/relationships/image" Target="../media/image54.png"/><Relationship Id="rId124" Type="http://schemas.openxmlformats.org/officeDocument/2006/relationships/image" Target="../media/image62.png"/><Relationship Id="rId129" Type="http://schemas.openxmlformats.org/officeDocument/2006/relationships/hyperlink" Target="http://espn.go.com/college-football/team/_/id/97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://espn.go.com/college-football/team/_/id/2426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70" Type="http://schemas.openxmlformats.org/officeDocument/2006/relationships/image" Target="../media/image35.png"/><Relationship Id="rId75" Type="http://schemas.openxmlformats.org/officeDocument/2006/relationships/hyperlink" Target="http://espn.go.com/college-football/team/_/id/265" TargetMode="External"/><Relationship Id="rId83" Type="http://schemas.openxmlformats.org/officeDocument/2006/relationships/hyperlink" Target="http://espn.go.com/college-football/team/_/id/77" TargetMode="External"/><Relationship Id="rId88" Type="http://schemas.openxmlformats.org/officeDocument/2006/relationships/image" Target="../media/image44.png"/><Relationship Id="rId91" Type="http://schemas.openxmlformats.org/officeDocument/2006/relationships/hyperlink" Target="http://espn.go.com/college-football/team/_/id/254" TargetMode="External"/><Relationship Id="rId96" Type="http://schemas.openxmlformats.org/officeDocument/2006/relationships/image" Target="../media/image48.png"/><Relationship Id="rId111" Type="http://schemas.openxmlformats.org/officeDocument/2006/relationships/hyperlink" Target="http://espn.go.com/college-football/team/_/id/61" TargetMode="External"/><Relationship Id="rId132" Type="http://schemas.openxmlformats.org/officeDocument/2006/relationships/image" Target="../media/image66.png"/><Relationship Id="rId140" Type="http://schemas.openxmlformats.org/officeDocument/2006/relationships/image" Target="../media/image70.png"/><Relationship Id="rId145" Type="http://schemas.openxmlformats.org/officeDocument/2006/relationships/hyperlink" Target="http://espn.go.com/college-football/team/_/id/275" TargetMode="External"/><Relationship Id="rId153" Type="http://schemas.openxmlformats.org/officeDocument/2006/relationships/hyperlink" Target="http://espn.go.com/college-football/team/_/id/213" TargetMode="External"/><Relationship Id="rId1" Type="http://schemas.openxmlformats.org/officeDocument/2006/relationships/hyperlink" Target="http://espn.go.com/college-football/team/_/id/2636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://espn.go.com/college-football/team/_/id/2032" TargetMode="External"/><Relationship Id="rId23" Type="http://schemas.openxmlformats.org/officeDocument/2006/relationships/hyperlink" Target="http://espn.go.com/college-football/team/_/id/2117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://espn.go.com/college-football/team/_/id/2393" TargetMode="External"/><Relationship Id="rId57" Type="http://schemas.openxmlformats.org/officeDocument/2006/relationships/hyperlink" Target="http://espn.go.com/college-football/team/_/id/120" TargetMode="External"/><Relationship Id="rId106" Type="http://schemas.openxmlformats.org/officeDocument/2006/relationships/image" Target="../media/image53.png"/><Relationship Id="rId114" Type="http://schemas.openxmlformats.org/officeDocument/2006/relationships/image" Target="../media/image57.png"/><Relationship Id="rId119" Type="http://schemas.openxmlformats.org/officeDocument/2006/relationships/hyperlink" Target="http://espn.go.com/college-football/team/_/id/2633" TargetMode="External"/><Relationship Id="rId127" Type="http://schemas.openxmlformats.org/officeDocument/2006/relationships/hyperlink" Target="http://espn.go.com/college-football/team/_/id/52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://espn.go.com/college-football/team/_/id/2751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hyperlink" Target="http://espn.go.com/college-football/team/_/id/349" TargetMode="External"/><Relationship Id="rId73" Type="http://schemas.openxmlformats.org/officeDocument/2006/relationships/hyperlink" Target="http://espn.go.com/college-football/team/_/id/135" TargetMode="External"/><Relationship Id="rId78" Type="http://schemas.openxmlformats.org/officeDocument/2006/relationships/image" Target="../media/image39.png"/><Relationship Id="rId81" Type="http://schemas.openxmlformats.org/officeDocument/2006/relationships/hyperlink" Target="http://espn.go.com/college-football/team/_/id/221" TargetMode="External"/><Relationship Id="rId86" Type="http://schemas.openxmlformats.org/officeDocument/2006/relationships/image" Target="../media/image43.png"/><Relationship Id="rId94" Type="http://schemas.openxmlformats.org/officeDocument/2006/relationships/image" Target="../media/image47.png"/><Relationship Id="rId99" Type="http://schemas.openxmlformats.org/officeDocument/2006/relationships/hyperlink" Target="http://espn.go.com/college-football/team/_/id/2579" TargetMode="External"/><Relationship Id="rId101" Type="http://schemas.openxmlformats.org/officeDocument/2006/relationships/hyperlink" Target="http://espn.go.com/college-football/team/_/id/259" TargetMode="External"/><Relationship Id="rId122" Type="http://schemas.openxmlformats.org/officeDocument/2006/relationships/image" Target="../media/image61.png"/><Relationship Id="rId130" Type="http://schemas.openxmlformats.org/officeDocument/2006/relationships/image" Target="../media/image65.png"/><Relationship Id="rId135" Type="http://schemas.openxmlformats.org/officeDocument/2006/relationships/hyperlink" Target="http://espn.go.com/college-football/team/_/id/59" TargetMode="External"/><Relationship Id="rId143" Type="http://schemas.openxmlformats.org/officeDocument/2006/relationships/hyperlink" Target="http://espn.go.com/college-football/team/_/id/228" TargetMode="External"/><Relationship Id="rId148" Type="http://schemas.openxmlformats.org/officeDocument/2006/relationships/image" Target="../media/image74.png"/><Relationship Id="rId151" Type="http://schemas.openxmlformats.org/officeDocument/2006/relationships/hyperlink" Target="http://espn.go.com/college-football/team/_/id/2294" TargetMode="External"/><Relationship Id="rId156" Type="http://schemas.openxmlformats.org/officeDocument/2006/relationships/image" Target="../media/image78.png"/><Relationship Id="rId4" Type="http://schemas.openxmlformats.org/officeDocument/2006/relationships/image" Target="../media/image2.png"/><Relationship Id="rId9" Type="http://schemas.openxmlformats.org/officeDocument/2006/relationships/hyperlink" Target="http://espn.go.com/college-football/team/_/id/2649" TargetMode="External"/><Relationship Id="rId13" Type="http://schemas.openxmlformats.org/officeDocument/2006/relationships/hyperlink" Target="http://espn.go.com/college-football/team/_/id/2116" TargetMode="External"/><Relationship Id="rId18" Type="http://schemas.openxmlformats.org/officeDocument/2006/relationships/image" Target="../media/image9.png"/><Relationship Id="rId39" Type="http://schemas.openxmlformats.org/officeDocument/2006/relationships/hyperlink" Target="http://espn.go.com/college-football/team/_/id/2199" TargetMode="External"/><Relationship Id="rId109" Type="http://schemas.openxmlformats.org/officeDocument/2006/relationships/hyperlink" Target="http://espn.go.com/college-football/team/_/id/2628" TargetMode="External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hyperlink" Target="http://espn.go.com/college-football/team/_/id/193" TargetMode="External"/><Relationship Id="rId76" Type="http://schemas.openxmlformats.org/officeDocument/2006/relationships/image" Target="../media/image38.png"/><Relationship Id="rId97" Type="http://schemas.openxmlformats.org/officeDocument/2006/relationships/hyperlink" Target="http://espn.go.com/college-football/team/_/id/58" TargetMode="External"/><Relationship Id="rId104" Type="http://schemas.openxmlformats.org/officeDocument/2006/relationships/image" Target="../media/image52.png"/><Relationship Id="rId120" Type="http://schemas.openxmlformats.org/officeDocument/2006/relationships/image" Target="../media/image60.png"/><Relationship Id="rId125" Type="http://schemas.openxmlformats.org/officeDocument/2006/relationships/hyperlink" Target="http://espn.go.com/college-football/team/_/id/130" TargetMode="External"/><Relationship Id="rId141" Type="http://schemas.openxmlformats.org/officeDocument/2006/relationships/hyperlink" Target="http://espn.go.com/college-football/team/_/id/194" TargetMode="External"/><Relationship Id="rId146" Type="http://schemas.openxmlformats.org/officeDocument/2006/relationships/image" Target="../media/image73.png"/><Relationship Id="rId7" Type="http://schemas.openxmlformats.org/officeDocument/2006/relationships/hyperlink" Target="http://espn.go.com/college-football/team/_/id/248" TargetMode="External"/><Relationship Id="rId71" Type="http://schemas.openxmlformats.org/officeDocument/2006/relationships/hyperlink" Target="http://espn.go.com/college-football/team/_/id/218" TargetMode="External"/><Relationship Id="rId92" Type="http://schemas.openxmlformats.org/officeDocument/2006/relationships/image" Target="../media/image46.png"/><Relationship Id="rId2" Type="http://schemas.openxmlformats.org/officeDocument/2006/relationships/image" Target="../media/image1.png"/><Relationship Id="rId29" Type="http://schemas.openxmlformats.org/officeDocument/2006/relationships/hyperlink" Target="http://espn.go.com/college-football/team/_/id/252" TargetMode="External"/><Relationship Id="rId24" Type="http://schemas.openxmlformats.org/officeDocument/2006/relationships/image" Target="../media/image12.png"/><Relationship Id="rId40" Type="http://schemas.openxmlformats.org/officeDocument/2006/relationships/image" Target="../media/image20.png"/><Relationship Id="rId45" Type="http://schemas.openxmlformats.org/officeDocument/2006/relationships/hyperlink" Target="http://espn.go.com/college-football/team/_/id/195" TargetMode="External"/><Relationship Id="rId66" Type="http://schemas.openxmlformats.org/officeDocument/2006/relationships/image" Target="../media/image33.png"/><Relationship Id="rId87" Type="http://schemas.openxmlformats.org/officeDocument/2006/relationships/hyperlink" Target="http://espn.go.com/college-football/team/_/id/277" TargetMode="External"/><Relationship Id="rId110" Type="http://schemas.openxmlformats.org/officeDocument/2006/relationships/image" Target="../media/image55.png"/><Relationship Id="rId115" Type="http://schemas.openxmlformats.org/officeDocument/2006/relationships/hyperlink" Target="http://espn.go.com/college-football/team/_/id/153" TargetMode="External"/><Relationship Id="rId131" Type="http://schemas.openxmlformats.org/officeDocument/2006/relationships/hyperlink" Target="http://espn.go.com/college-football/team/_/id/99" TargetMode="External"/><Relationship Id="rId136" Type="http://schemas.openxmlformats.org/officeDocument/2006/relationships/image" Target="../media/image68.png"/><Relationship Id="rId157" Type="http://schemas.openxmlformats.org/officeDocument/2006/relationships/hyperlink" Target="http://espn.go.com/college-football/team/_/id/2" TargetMode="External"/><Relationship Id="rId61" Type="http://schemas.openxmlformats.org/officeDocument/2006/relationships/hyperlink" Target="http://espn.go.com/college-football/team/_/id/152" TargetMode="External"/><Relationship Id="rId82" Type="http://schemas.openxmlformats.org/officeDocument/2006/relationships/image" Target="../media/image41.png"/><Relationship Id="rId152" Type="http://schemas.openxmlformats.org/officeDocument/2006/relationships/image" Target="../media/image76.png"/><Relationship Id="rId19" Type="http://schemas.openxmlformats.org/officeDocument/2006/relationships/hyperlink" Target="http://espn.go.com/college-football/team/_/id/309" TargetMode="External"/><Relationship Id="rId14" Type="http://schemas.openxmlformats.org/officeDocument/2006/relationships/image" Target="../media/image7.png"/><Relationship Id="rId30" Type="http://schemas.openxmlformats.org/officeDocument/2006/relationships/image" Target="../media/image15.png"/><Relationship Id="rId35" Type="http://schemas.openxmlformats.org/officeDocument/2006/relationships/hyperlink" Target="http://espn.go.com/college-football/team/_/id/36" TargetMode="External"/><Relationship Id="rId56" Type="http://schemas.openxmlformats.org/officeDocument/2006/relationships/image" Target="../media/image28.png"/><Relationship Id="rId77" Type="http://schemas.openxmlformats.org/officeDocument/2006/relationships/hyperlink" Target="http://espn.go.com/college-football/team/_/id/239" TargetMode="External"/><Relationship Id="rId100" Type="http://schemas.openxmlformats.org/officeDocument/2006/relationships/image" Target="../media/image50.png"/><Relationship Id="rId105" Type="http://schemas.openxmlformats.org/officeDocument/2006/relationships/hyperlink" Target="http://espn.go.com/college-football/team/_/id/197" TargetMode="External"/><Relationship Id="rId126" Type="http://schemas.openxmlformats.org/officeDocument/2006/relationships/image" Target="../media/image63.png"/><Relationship Id="rId147" Type="http://schemas.openxmlformats.org/officeDocument/2006/relationships/hyperlink" Target="http://espn.go.com/college-football/team/_/id/2711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://espn.go.com/college-football/team/_/id/62" TargetMode="External"/><Relationship Id="rId72" Type="http://schemas.openxmlformats.org/officeDocument/2006/relationships/image" Target="../media/image36.png"/><Relationship Id="rId93" Type="http://schemas.openxmlformats.org/officeDocument/2006/relationships/hyperlink" Target="http://espn.go.com/college-football/team/_/id/2306" TargetMode="External"/><Relationship Id="rId98" Type="http://schemas.openxmlformats.org/officeDocument/2006/relationships/image" Target="../media/image49.png"/><Relationship Id="rId121" Type="http://schemas.openxmlformats.org/officeDocument/2006/relationships/hyperlink" Target="http://espn.go.com/college-football/team/_/id/6" TargetMode="External"/><Relationship Id="rId142" Type="http://schemas.openxmlformats.org/officeDocument/2006/relationships/image" Target="../media/image71.png"/><Relationship Id="rId3" Type="http://schemas.openxmlformats.org/officeDocument/2006/relationships/hyperlink" Target="http://espn.go.com/college-football/team/_/id/167" TargetMode="External"/><Relationship Id="rId25" Type="http://schemas.openxmlformats.org/officeDocument/2006/relationships/hyperlink" Target="http://espn.go.com/college-football/team/_/id/235" TargetMode="External"/><Relationship Id="rId46" Type="http://schemas.openxmlformats.org/officeDocument/2006/relationships/image" Target="../media/image23.png"/><Relationship Id="rId67" Type="http://schemas.openxmlformats.org/officeDocument/2006/relationships/hyperlink" Target="http://espn.go.com/college-football/team/_/id/249" TargetMode="External"/><Relationship Id="rId116" Type="http://schemas.openxmlformats.org/officeDocument/2006/relationships/image" Target="../media/image58.png"/><Relationship Id="rId137" Type="http://schemas.openxmlformats.org/officeDocument/2006/relationships/hyperlink" Target="http://espn.go.com/college-football/team/_/id/264" TargetMode="External"/><Relationship Id="rId158" Type="http://schemas.openxmlformats.org/officeDocument/2006/relationships/image" Target="../media/image79.pn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://espn.go.com/college-football/team/_/id/2636" TargetMode="External"/><Relationship Id="rId21" Type="http://schemas.openxmlformats.org/officeDocument/2006/relationships/hyperlink" Target="http://espn.go.com/college-football/team/_/id/2655" TargetMode="External"/><Relationship Id="rId42" Type="http://schemas.openxmlformats.org/officeDocument/2006/relationships/image" Target="../media/image43.png"/><Relationship Id="rId63" Type="http://schemas.openxmlformats.org/officeDocument/2006/relationships/hyperlink" Target="http://espn.go.com/college-football/team/_/id/251" TargetMode="External"/><Relationship Id="rId84" Type="http://schemas.openxmlformats.org/officeDocument/2006/relationships/image" Target="../media/image94.png"/><Relationship Id="rId138" Type="http://schemas.openxmlformats.org/officeDocument/2006/relationships/image" Target="../media/image106.png"/><Relationship Id="rId159" Type="http://schemas.openxmlformats.org/officeDocument/2006/relationships/hyperlink" Target="http://espn.go.com/college-football/team/_/id/167" TargetMode="External"/><Relationship Id="rId170" Type="http://schemas.openxmlformats.org/officeDocument/2006/relationships/image" Target="../media/image3.png"/><Relationship Id="rId191" Type="http://schemas.openxmlformats.org/officeDocument/2006/relationships/hyperlink" Target="http://espn.go.com/college-football/team/_/id/204" TargetMode="External"/><Relationship Id="rId205" Type="http://schemas.openxmlformats.org/officeDocument/2006/relationships/hyperlink" Target="http://espn.go.com/college-football/team/_/id/57" TargetMode="External"/><Relationship Id="rId226" Type="http://schemas.openxmlformats.org/officeDocument/2006/relationships/image" Target="../media/image66.png"/><Relationship Id="rId247" Type="http://schemas.openxmlformats.org/officeDocument/2006/relationships/hyperlink" Target="http://espn.go.com/college-football/team/_/id/70" TargetMode="External"/><Relationship Id="rId107" Type="http://schemas.openxmlformats.org/officeDocument/2006/relationships/hyperlink" Target="http://espn.go.com/college-football/team/_/id/2229" TargetMode="External"/><Relationship Id="rId11" Type="http://schemas.openxmlformats.org/officeDocument/2006/relationships/hyperlink" Target="http://espn.go.com/college-football/team/_/id/248" TargetMode="External"/><Relationship Id="rId32" Type="http://schemas.openxmlformats.org/officeDocument/2006/relationships/image" Target="../media/image86.png"/><Relationship Id="rId53" Type="http://schemas.openxmlformats.org/officeDocument/2006/relationships/hyperlink" Target="http://espn.go.com/college-football/team/_/id/197" TargetMode="External"/><Relationship Id="rId74" Type="http://schemas.openxmlformats.org/officeDocument/2006/relationships/image" Target="../media/image71.png"/><Relationship Id="rId128" Type="http://schemas.openxmlformats.org/officeDocument/2006/relationships/image" Target="../media/image15.png"/><Relationship Id="rId149" Type="http://schemas.openxmlformats.org/officeDocument/2006/relationships/hyperlink" Target="http://espn.go.com/college-football/team/_/id/2649" TargetMode="External"/><Relationship Id="rId5" Type="http://schemas.openxmlformats.org/officeDocument/2006/relationships/hyperlink" Target="http://espn.go.com/college-football/team/_/id/41" TargetMode="External"/><Relationship Id="rId95" Type="http://schemas.openxmlformats.org/officeDocument/2006/relationships/hyperlink" Target="http://espn.go.com/college-football/team/_/id/135" TargetMode="External"/><Relationship Id="rId160" Type="http://schemas.openxmlformats.org/officeDocument/2006/relationships/image" Target="../media/image2.png"/><Relationship Id="rId181" Type="http://schemas.openxmlformats.org/officeDocument/2006/relationships/hyperlink" Target="http://espn.go.com/college-football/team/_/id/24" TargetMode="External"/><Relationship Id="rId216" Type="http://schemas.openxmlformats.org/officeDocument/2006/relationships/image" Target="../media/image122.png"/><Relationship Id="rId237" Type="http://schemas.openxmlformats.org/officeDocument/2006/relationships/hyperlink" Target="http://espn.go.com/college-football/team/_/id/290" TargetMode="External"/><Relationship Id="rId22" Type="http://schemas.openxmlformats.org/officeDocument/2006/relationships/image" Target="../media/image85.png"/><Relationship Id="rId43" Type="http://schemas.openxmlformats.org/officeDocument/2006/relationships/hyperlink" Target="http://espn.go.com/college-football/team/_/id/150" TargetMode="External"/><Relationship Id="rId64" Type="http://schemas.openxmlformats.org/officeDocument/2006/relationships/image" Target="../media/image90.png"/><Relationship Id="rId118" Type="http://schemas.openxmlformats.org/officeDocument/2006/relationships/image" Target="../media/image1.png"/><Relationship Id="rId139" Type="http://schemas.openxmlformats.org/officeDocument/2006/relationships/hyperlink" Target="http://espn.go.com/college-football/team/_/id/2309" TargetMode="External"/><Relationship Id="rId85" Type="http://schemas.openxmlformats.org/officeDocument/2006/relationships/hyperlink" Target="http://espn.go.com/college-football/team/_/id/2294" TargetMode="External"/><Relationship Id="rId150" Type="http://schemas.openxmlformats.org/officeDocument/2006/relationships/image" Target="../media/image5.png"/><Relationship Id="rId171" Type="http://schemas.openxmlformats.org/officeDocument/2006/relationships/hyperlink" Target="http://espn.go.com/college-football/team/_/id/2440" TargetMode="External"/><Relationship Id="rId192" Type="http://schemas.openxmlformats.org/officeDocument/2006/relationships/image" Target="../media/image118.png"/><Relationship Id="rId206" Type="http://schemas.openxmlformats.org/officeDocument/2006/relationships/image" Target="../media/image75.png"/><Relationship Id="rId227" Type="http://schemas.openxmlformats.org/officeDocument/2006/relationships/hyperlink" Target="http://espn.go.com/college-football/team/_/id/245" TargetMode="External"/><Relationship Id="rId248" Type="http://schemas.openxmlformats.org/officeDocument/2006/relationships/image" Target="../media/image17.png"/><Relationship Id="rId12" Type="http://schemas.openxmlformats.org/officeDocument/2006/relationships/image" Target="../media/image4.png"/><Relationship Id="rId33" Type="http://schemas.openxmlformats.org/officeDocument/2006/relationships/hyperlink" Target="http://espn.go.com/college-football/team/_/id/154" TargetMode="External"/><Relationship Id="rId108" Type="http://schemas.openxmlformats.org/officeDocument/2006/relationships/image" Target="../media/image99.png"/><Relationship Id="rId129" Type="http://schemas.openxmlformats.org/officeDocument/2006/relationships/hyperlink" Target="http://espn.go.com/college-football/team/_/id/349" TargetMode="External"/><Relationship Id="rId54" Type="http://schemas.openxmlformats.org/officeDocument/2006/relationships/image" Target="../media/image53.png"/><Relationship Id="rId70" Type="http://schemas.openxmlformats.org/officeDocument/2006/relationships/image" Target="../media/image92.png"/><Relationship Id="rId75" Type="http://schemas.openxmlformats.org/officeDocument/2006/relationships/hyperlink" Target="http://espn.go.com/college-football/team/_/id/130" TargetMode="External"/><Relationship Id="rId91" Type="http://schemas.openxmlformats.org/officeDocument/2006/relationships/hyperlink" Target="http://espn.go.com/college-football/team/_/id/158" TargetMode="External"/><Relationship Id="rId96" Type="http://schemas.openxmlformats.org/officeDocument/2006/relationships/image" Target="../media/image37.png"/><Relationship Id="rId140" Type="http://schemas.openxmlformats.org/officeDocument/2006/relationships/image" Target="../media/image107.png"/><Relationship Id="rId145" Type="http://schemas.openxmlformats.org/officeDocument/2006/relationships/hyperlink" Target="http://espn.go.com/college-football/team/_/id/2459" TargetMode="External"/><Relationship Id="rId161" Type="http://schemas.openxmlformats.org/officeDocument/2006/relationships/hyperlink" Target="http://espn.go.com/college-football/team/_/id/328" TargetMode="External"/><Relationship Id="rId166" Type="http://schemas.openxmlformats.org/officeDocument/2006/relationships/image" Target="../media/image18.png"/><Relationship Id="rId182" Type="http://schemas.openxmlformats.org/officeDocument/2006/relationships/image" Target="../media/image57.png"/><Relationship Id="rId187" Type="http://schemas.openxmlformats.org/officeDocument/2006/relationships/hyperlink" Target="http://espn.go.com/college-football/team/_/id/25" TargetMode="External"/><Relationship Id="rId217" Type="http://schemas.openxmlformats.org/officeDocument/2006/relationships/hyperlink" Target="http://espn.go.com/college-football/team/_/id/2579" TargetMode="External"/><Relationship Id="rId1" Type="http://schemas.openxmlformats.org/officeDocument/2006/relationships/hyperlink" Target="http://espn.go.com/college-football/team/_/id/58" TargetMode="External"/><Relationship Id="rId6" Type="http://schemas.openxmlformats.org/officeDocument/2006/relationships/image" Target="../media/image82.png"/><Relationship Id="rId212" Type="http://schemas.openxmlformats.org/officeDocument/2006/relationships/image" Target="../media/image32.png"/><Relationship Id="rId233" Type="http://schemas.openxmlformats.org/officeDocument/2006/relationships/hyperlink" Target="http://espn.go.com/college-football/team/_/id/2032" TargetMode="External"/><Relationship Id="rId238" Type="http://schemas.openxmlformats.org/officeDocument/2006/relationships/image" Target="../media/image124.png"/><Relationship Id="rId254" Type="http://schemas.openxmlformats.org/officeDocument/2006/relationships/image" Target="../media/image128.png"/><Relationship Id="rId23" Type="http://schemas.openxmlformats.org/officeDocument/2006/relationships/hyperlink" Target="http://espn.go.com/college-football/team/_/id/228" TargetMode="External"/><Relationship Id="rId28" Type="http://schemas.openxmlformats.org/officeDocument/2006/relationships/image" Target="../media/image65.png"/><Relationship Id="rId49" Type="http://schemas.openxmlformats.org/officeDocument/2006/relationships/hyperlink" Target="http://espn.go.com/college-football/team/_/id/59" TargetMode="External"/><Relationship Id="rId114" Type="http://schemas.openxmlformats.org/officeDocument/2006/relationships/image" Target="../media/image9.png"/><Relationship Id="rId119" Type="http://schemas.openxmlformats.org/officeDocument/2006/relationships/hyperlink" Target="http://espn.go.com/college-football/team/_/id/242" TargetMode="External"/><Relationship Id="rId44" Type="http://schemas.openxmlformats.org/officeDocument/2006/relationships/image" Target="../media/image87.png"/><Relationship Id="rId60" Type="http://schemas.openxmlformats.org/officeDocument/2006/relationships/image" Target="../media/image89.png"/><Relationship Id="rId65" Type="http://schemas.openxmlformats.org/officeDocument/2006/relationships/hyperlink" Target="http://espn.go.com/college-football/team/_/id/2306" TargetMode="External"/><Relationship Id="rId81" Type="http://schemas.openxmlformats.org/officeDocument/2006/relationships/hyperlink" Target="http://espn.go.com/college-football/team/_/id/120" TargetMode="External"/><Relationship Id="rId86" Type="http://schemas.openxmlformats.org/officeDocument/2006/relationships/image" Target="../media/image76.png"/><Relationship Id="rId130" Type="http://schemas.openxmlformats.org/officeDocument/2006/relationships/image" Target="../media/image33.png"/><Relationship Id="rId135" Type="http://schemas.openxmlformats.org/officeDocument/2006/relationships/hyperlink" Target="http://espn.go.com/college-football/team/_/id/2006" TargetMode="External"/><Relationship Id="rId151" Type="http://schemas.openxmlformats.org/officeDocument/2006/relationships/hyperlink" Target="http://espn.go.com/college-football/team/_/id/2117" TargetMode="External"/><Relationship Id="rId156" Type="http://schemas.openxmlformats.org/officeDocument/2006/relationships/image" Target="../media/image20.png"/><Relationship Id="rId177" Type="http://schemas.openxmlformats.org/officeDocument/2006/relationships/hyperlink" Target="http://espn.go.com/college-football/team/_/id/2439" TargetMode="External"/><Relationship Id="rId198" Type="http://schemas.openxmlformats.org/officeDocument/2006/relationships/image" Target="../media/image119.png"/><Relationship Id="rId172" Type="http://schemas.openxmlformats.org/officeDocument/2006/relationships/image" Target="../media/image112.png"/><Relationship Id="rId193" Type="http://schemas.openxmlformats.org/officeDocument/2006/relationships/hyperlink" Target="http://espn.go.com/college-football/team/_/id/30" TargetMode="External"/><Relationship Id="rId202" Type="http://schemas.openxmlformats.org/officeDocument/2006/relationships/image" Target="../media/image121.png"/><Relationship Id="rId207" Type="http://schemas.openxmlformats.org/officeDocument/2006/relationships/hyperlink" Target="http://espn.go.com/college-football/team/_/id/61" TargetMode="External"/><Relationship Id="rId223" Type="http://schemas.openxmlformats.org/officeDocument/2006/relationships/hyperlink" Target="http://espn.go.com/college-football/team/_/id/8" TargetMode="External"/><Relationship Id="rId228" Type="http://schemas.openxmlformats.org/officeDocument/2006/relationships/image" Target="../media/image48.png"/><Relationship Id="rId244" Type="http://schemas.openxmlformats.org/officeDocument/2006/relationships/image" Target="../media/image24.png"/><Relationship Id="rId249" Type="http://schemas.openxmlformats.org/officeDocument/2006/relationships/hyperlink" Target="http://espn.go.com/college-football/team/_/id/309" TargetMode="External"/><Relationship Id="rId13" Type="http://schemas.openxmlformats.org/officeDocument/2006/relationships/hyperlink" Target="http://espn.go.com/college-football/team/_/id/2426" TargetMode="External"/><Relationship Id="rId18" Type="http://schemas.openxmlformats.org/officeDocument/2006/relationships/image" Target="../media/image11.png"/><Relationship Id="rId39" Type="http://schemas.openxmlformats.org/officeDocument/2006/relationships/hyperlink" Target="http://espn.go.com/college-football/team/_/id/221" TargetMode="External"/><Relationship Id="rId109" Type="http://schemas.openxmlformats.org/officeDocument/2006/relationships/hyperlink" Target="http://espn.go.com/college-football/team/_/id/295" TargetMode="External"/><Relationship Id="rId34" Type="http://schemas.openxmlformats.org/officeDocument/2006/relationships/image" Target="../media/image35.png"/><Relationship Id="rId50" Type="http://schemas.openxmlformats.org/officeDocument/2006/relationships/image" Target="../media/image68.png"/><Relationship Id="rId55" Type="http://schemas.openxmlformats.org/officeDocument/2006/relationships/hyperlink" Target="http://espn.go.com/college-football/team/_/id/2628" TargetMode="External"/><Relationship Id="rId76" Type="http://schemas.openxmlformats.org/officeDocument/2006/relationships/image" Target="../media/image63.png"/><Relationship Id="rId97" Type="http://schemas.openxmlformats.org/officeDocument/2006/relationships/hyperlink" Target="http://espn.go.com/college-football/team/_/id/2509" TargetMode="External"/><Relationship Id="rId104" Type="http://schemas.openxmlformats.org/officeDocument/2006/relationships/image" Target="../media/image25.png"/><Relationship Id="rId120" Type="http://schemas.openxmlformats.org/officeDocument/2006/relationships/image" Target="../media/image101.png"/><Relationship Id="rId125" Type="http://schemas.openxmlformats.org/officeDocument/2006/relationships/hyperlink" Target="http://espn.go.com/college-football/team/_/id/87" TargetMode="External"/><Relationship Id="rId141" Type="http://schemas.openxmlformats.org/officeDocument/2006/relationships/hyperlink" Target="http://espn.go.com/college-football/team/_/id/193" TargetMode="External"/><Relationship Id="rId146" Type="http://schemas.openxmlformats.org/officeDocument/2006/relationships/image" Target="../media/image109.png"/><Relationship Id="rId167" Type="http://schemas.openxmlformats.org/officeDocument/2006/relationships/hyperlink" Target="http://espn.go.com/college-football/team/_/id/2751" TargetMode="External"/><Relationship Id="rId188" Type="http://schemas.openxmlformats.org/officeDocument/2006/relationships/image" Target="../media/image117.png"/><Relationship Id="rId7" Type="http://schemas.openxmlformats.org/officeDocument/2006/relationships/hyperlink" Target="http://espn.go.com/college-football/team/_/id/151" TargetMode="External"/><Relationship Id="rId71" Type="http://schemas.openxmlformats.org/officeDocument/2006/relationships/hyperlink" Target="http://espn.go.com/college-football/team/_/id/127" TargetMode="External"/><Relationship Id="rId92" Type="http://schemas.openxmlformats.org/officeDocument/2006/relationships/image" Target="../media/image59.png"/><Relationship Id="rId162" Type="http://schemas.openxmlformats.org/officeDocument/2006/relationships/image" Target="../media/image111.png"/><Relationship Id="rId183" Type="http://schemas.openxmlformats.org/officeDocument/2006/relationships/hyperlink" Target="http://espn.go.com/college-football/team/_/id/2483" TargetMode="External"/><Relationship Id="rId213" Type="http://schemas.openxmlformats.org/officeDocument/2006/relationships/hyperlink" Target="http://espn.go.com/college-football/team/_/id/96" TargetMode="External"/><Relationship Id="rId218" Type="http://schemas.openxmlformats.org/officeDocument/2006/relationships/image" Target="../media/image50.png"/><Relationship Id="rId234" Type="http://schemas.openxmlformats.org/officeDocument/2006/relationships/image" Target="../media/image8.png"/><Relationship Id="rId239" Type="http://schemas.openxmlformats.org/officeDocument/2006/relationships/hyperlink" Target="http://espn.go.com/college-football/team/_/id/2247" TargetMode="External"/><Relationship Id="rId2" Type="http://schemas.openxmlformats.org/officeDocument/2006/relationships/image" Target="../media/image49.png"/><Relationship Id="rId29" Type="http://schemas.openxmlformats.org/officeDocument/2006/relationships/hyperlink" Target="http://espn.go.com/college-football/team/_/id/152" TargetMode="External"/><Relationship Id="rId250" Type="http://schemas.openxmlformats.org/officeDocument/2006/relationships/image" Target="../media/image10.png"/><Relationship Id="rId255" Type="http://schemas.openxmlformats.org/officeDocument/2006/relationships/hyperlink" Target="http://espn.go.com/college-football/team/_/id/218" TargetMode="External"/><Relationship Id="rId24" Type="http://schemas.openxmlformats.org/officeDocument/2006/relationships/image" Target="../media/image72.png"/><Relationship Id="rId40" Type="http://schemas.openxmlformats.org/officeDocument/2006/relationships/image" Target="../media/image41.png"/><Relationship Id="rId45" Type="http://schemas.openxmlformats.org/officeDocument/2006/relationships/hyperlink" Target="http://espn.go.com/college-football/team/_/id/259" TargetMode="External"/><Relationship Id="rId66" Type="http://schemas.openxmlformats.org/officeDocument/2006/relationships/image" Target="../media/image47.png"/><Relationship Id="rId87" Type="http://schemas.openxmlformats.org/officeDocument/2006/relationships/hyperlink" Target="http://espn.go.com/college-football/team/_/id/77" TargetMode="External"/><Relationship Id="rId110" Type="http://schemas.openxmlformats.org/officeDocument/2006/relationships/image" Target="../media/image19.png"/><Relationship Id="rId115" Type="http://schemas.openxmlformats.org/officeDocument/2006/relationships/hyperlink" Target="http://espn.go.com/college-football/team/_/id/2348" TargetMode="External"/><Relationship Id="rId131" Type="http://schemas.openxmlformats.org/officeDocument/2006/relationships/hyperlink" Target="http://espn.go.com/college-football/team/_/id/189" TargetMode="External"/><Relationship Id="rId136" Type="http://schemas.openxmlformats.org/officeDocument/2006/relationships/image" Target="../media/image105.png"/><Relationship Id="rId157" Type="http://schemas.openxmlformats.org/officeDocument/2006/relationships/hyperlink" Target="http://espn.go.com/college-football/team/_/id/2005" TargetMode="External"/><Relationship Id="rId178" Type="http://schemas.openxmlformats.org/officeDocument/2006/relationships/image" Target="../media/image115.png"/><Relationship Id="rId61" Type="http://schemas.openxmlformats.org/officeDocument/2006/relationships/hyperlink" Target="http://espn.go.com/college-football/team/_/id/277" TargetMode="External"/><Relationship Id="rId82" Type="http://schemas.openxmlformats.org/officeDocument/2006/relationships/image" Target="../media/image29.png"/><Relationship Id="rId152" Type="http://schemas.openxmlformats.org/officeDocument/2006/relationships/image" Target="../media/image12.png"/><Relationship Id="rId173" Type="http://schemas.openxmlformats.org/officeDocument/2006/relationships/hyperlink" Target="http://espn.go.com/college-football/team/_/id/23" TargetMode="External"/><Relationship Id="rId194" Type="http://schemas.openxmlformats.org/officeDocument/2006/relationships/image" Target="../media/image78.png"/><Relationship Id="rId199" Type="http://schemas.openxmlformats.org/officeDocument/2006/relationships/hyperlink" Target="http://espn.go.com/college-football/team/_/id/9" TargetMode="External"/><Relationship Id="rId203" Type="http://schemas.openxmlformats.org/officeDocument/2006/relationships/hyperlink" Target="http://espn.go.com/college-football/team/_/id/38" TargetMode="External"/><Relationship Id="rId208" Type="http://schemas.openxmlformats.org/officeDocument/2006/relationships/image" Target="../media/image56.png"/><Relationship Id="rId229" Type="http://schemas.openxmlformats.org/officeDocument/2006/relationships/hyperlink" Target="http://espn.go.com/college-football/team/_/id/344" TargetMode="External"/><Relationship Id="rId19" Type="http://schemas.openxmlformats.org/officeDocument/2006/relationships/hyperlink" Target="http://espn.go.com/college-football/team/_/id/2567" TargetMode="External"/><Relationship Id="rId224" Type="http://schemas.openxmlformats.org/officeDocument/2006/relationships/image" Target="../media/image52.png"/><Relationship Id="rId240" Type="http://schemas.openxmlformats.org/officeDocument/2006/relationships/image" Target="../media/image125.png"/><Relationship Id="rId245" Type="http://schemas.openxmlformats.org/officeDocument/2006/relationships/hyperlink" Target="http://espn.go.com/college-football/team/_/id/166" TargetMode="External"/><Relationship Id="rId14" Type="http://schemas.openxmlformats.org/officeDocument/2006/relationships/image" Target="../media/image21.png"/><Relationship Id="rId30" Type="http://schemas.openxmlformats.org/officeDocument/2006/relationships/image" Target="../media/image31.png"/><Relationship Id="rId35" Type="http://schemas.openxmlformats.org/officeDocument/2006/relationships/hyperlink" Target="http://espn.go.com/college-football/team/_/id/103" TargetMode="External"/><Relationship Id="rId56" Type="http://schemas.openxmlformats.org/officeDocument/2006/relationships/image" Target="../media/image55.png"/><Relationship Id="rId77" Type="http://schemas.openxmlformats.org/officeDocument/2006/relationships/hyperlink" Target="http://espn.go.com/college-football/team/_/id/213" TargetMode="External"/><Relationship Id="rId100" Type="http://schemas.openxmlformats.org/officeDocument/2006/relationships/image" Target="../media/image14.png"/><Relationship Id="rId105" Type="http://schemas.openxmlformats.org/officeDocument/2006/relationships/hyperlink" Target="http://espn.go.com/college-football/team/_/id/2226" TargetMode="External"/><Relationship Id="rId126" Type="http://schemas.openxmlformats.org/officeDocument/2006/relationships/image" Target="../media/image103.png"/><Relationship Id="rId147" Type="http://schemas.openxmlformats.org/officeDocument/2006/relationships/hyperlink" Target="http://espn.go.com/college-football/team/_/id/2711" TargetMode="External"/><Relationship Id="rId168" Type="http://schemas.openxmlformats.org/officeDocument/2006/relationships/image" Target="../media/image16.png"/><Relationship Id="rId8" Type="http://schemas.openxmlformats.org/officeDocument/2006/relationships/image" Target="../media/image83.png"/><Relationship Id="rId51" Type="http://schemas.openxmlformats.org/officeDocument/2006/relationships/hyperlink" Target="http://espn.go.com/college-football/team/_/id/201" TargetMode="External"/><Relationship Id="rId72" Type="http://schemas.openxmlformats.org/officeDocument/2006/relationships/image" Target="../media/image93.png"/><Relationship Id="rId93" Type="http://schemas.openxmlformats.org/officeDocument/2006/relationships/hyperlink" Target="http://espn.go.com/college-football/team/_/id/356" TargetMode="External"/><Relationship Id="rId98" Type="http://schemas.openxmlformats.org/officeDocument/2006/relationships/image" Target="../media/image96.png"/><Relationship Id="rId121" Type="http://schemas.openxmlformats.org/officeDocument/2006/relationships/hyperlink" Target="http://espn.go.com/college-football/team/_/id/2638" TargetMode="External"/><Relationship Id="rId142" Type="http://schemas.openxmlformats.org/officeDocument/2006/relationships/image" Target="../media/image28.png"/><Relationship Id="rId163" Type="http://schemas.openxmlformats.org/officeDocument/2006/relationships/hyperlink" Target="http://espn.go.com/college-football/team/_/id/68" TargetMode="External"/><Relationship Id="rId184" Type="http://schemas.openxmlformats.org/officeDocument/2006/relationships/image" Target="../media/image116.png"/><Relationship Id="rId189" Type="http://schemas.openxmlformats.org/officeDocument/2006/relationships/hyperlink" Target="http://espn.go.com/college-football/team/_/id/264" TargetMode="External"/><Relationship Id="rId219" Type="http://schemas.openxmlformats.org/officeDocument/2006/relationships/hyperlink" Target="http://espn.go.com/college-football/team/_/id/333" TargetMode="External"/><Relationship Id="rId3" Type="http://schemas.openxmlformats.org/officeDocument/2006/relationships/hyperlink" Target="http://espn.go.com/college-football/team/_/id/2132" TargetMode="External"/><Relationship Id="rId214" Type="http://schemas.openxmlformats.org/officeDocument/2006/relationships/image" Target="../media/image67.png"/><Relationship Id="rId230" Type="http://schemas.openxmlformats.org/officeDocument/2006/relationships/image" Target="../media/image27.png"/><Relationship Id="rId235" Type="http://schemas.openxmlformats.org/officeDocument/2006/relationships/hyperlink" Target="http://espn.go.com/college-football/team/_/id/2026" TargetMode="External"/><Relationship Id="rId251" Type="http://schemas.openxmlformats.org/officeDocument/2006/relationships/hyperlink" Target="http://espn.go.com/college-football/team/_/id/326" TargetMode="External"/><Relationship Id="rId256" Type="http://schemas.openxmlformats.org/officeDocument/2006/relationships/image" Target="../media/image36.png"/><Relationship Id="rId25" Type="http://schemas.openxmlformats.org/officeDocument/2006/relationships/hyperlink" Target="http://espn.go.com/college-football/team/_/id/52" TargetMode="External"/><Relationship Id="rId46" Type="http://schemas.openxmlformats.org/officeDocument/2006/relationships/image" Target="../media/image51.png"/><Relationship Id="rId67" Type="http://schemas.openxmlformats.org/officeDocument/2006/relationships/hyperlink" Target="http://espn.go.com/college-football/team/_/id/66" TargetMode="External"/><Relationship Id="rId116" Type="http://schemas.openxmlformats.org/officeDocument/2006/relationships/image" Target="../media/image22.png"/><Relationship Id="rId137" Type="http://schemas.openxmlformats.org/officeDocument/2006/relationships/hyperlink" Target="http://espn.go.com/college-football/team/_/id/2084" TargetMode="External"/><Relationship Id="rId158" Type="http://schemas.openxmlformats.org/officeDocument/2006/relationships/image" Target="../media/image62.png"/><Relationship Id="rId20" Type="http://schemas.openxmlformats.org/officeDocument/2006/relationships/image" Target="../media/image84.png"/><Relationship Id="rId41" Type="http://schemas.openxmlformats.org/officeDocument/2006/relationships/hyperlink" Target="http://espn.go.com/college-football/team/_/id/2390" TargetMode="External"/><Relationship Id="rId62" Type="http://schemas.openxmlformats.org/officeDocument/2006/relationships/image" Target="../media/image44.png"/><Relationship Id="rId83" Type="http://schemas.openxmlformats.org/officeDocument/2006/relationships/hyperlink" Target="http://espn.go.com/college-football/team/_/id/164" TargetMode="External"/><Relationship Id="rId88" Type="http://schemas.openxmlformats.org/officeDocument/2006/relationships/image" Target="../media/image42.png"/><Relationship Id="rId111" Type="http://schemas.openxmlformats.org/officeDocument/2006/relationships/hyperlink" Target="http://espn.go.com/college-football/team/_/id/2429" TargetMode="External"/><Relationship Id="rId132" Type="http://schemas.openxmlformats.org/officeDocument/2006/relationships/image" Target="../media/image104.png"/><Relationship Id="rId153" Type="http://schemas.openxmlformats.org/officeDocument/2006/relationships/hyperlink" Target="http://espn.go.com/college-football/team/_/id/2050" TargetMode="External"/><Relationship Id="rId174" Type="http://schemas.openxmlformats.org/officeDocument/2006/relationships/image" Target="../media/image113.png"/><Relationship Id="rId179" Type="http://schemas.openxmlformats.org/officeDocument/2006/relationships/hyperlink" Target="http://espn.go.com/college-football/team/_/id/62" TargetMode="External"/><Relationship Id="rId195" Type="http://schemas.openxmlformats.org/officeDocument/2006/relationships/hyperlink" Target="http://espn.go.com/college-football/team/_/id/254" TargetMode="External"/><Relationship Id="rId209" Type="http://schemas.openxmlformats.org/officeDocument/2006/relationships/hyperlink" Target="http://espn.go.com/college-football/team/_/id/2633" TargetMode="External"/><Relationship Id="rId190" Type="http://schemas.openxmlformats.org/officeDocument/2006/relationships/image" Target="../media/image69.png"/><Relationship Id="rId204" Type="http://schemas.openxmlformats.org/officeDocument/2006/relationships/image" Target="../media/image54.png"/><Relationship Id="rId220" Type="http://schemas.openxmlformats.org/officeDocument/2006/relationships/image" Target="../media/image70.png"/><Relationship Id="rId225" Type="http://schemas.openxmlformats.org/officeDocument/2006/relationships/hyperlink" Target="http://espn.go.com/college-football/team/_/id/99" TargetMode="External"/><Relationship Id="rId241" Type="http://schemas.openxmlformats.org/officeDocument/2006/relationships/hyperlink" Target="http://espn.go.com/college-football/team/_/id/6" TargetMode="External"/><Relationship Id="rId246" Type="http://schemas.openxmlformats.org/officeDocument/2006/relationships/image" Target="../media/image126.png"/><Relationship Id="rId15" Type="http://schemas.openxmlformats.org/officeDocument/2006/relationships/hyperlink" Target="http://espn.go.com/college-football/team/_/id/235" TargetMode="External"/><Relationship Id="rId36" Type="http://schemas.openxmlformats.org/officeDocument/2006/relationships/image" Target="../media/image30.png"/><Relationship Id="rId57" Type="http://schemas.openxmlformats.org/officeDocument/2006/relationships/hyperlink" Target="http://espn.go.com/college-football/team/_/id/239" TargetMode="External"/><Relationship Id="rId106" Type="http://schemas.openxmlformats.org/officeDocument/2006/relationships/image" Target="../media/image98.png"/><Relationship Id="rId127" Type="http://schemas.openxmlformats.org/officeDocument/2006/relationships/hyperlink" Target="http://espn.go.com/college-football/team/_/id/252" TargetMode="External"/><Relationship Id="rId10" Type="http://schemas.openxmlformats.org/officeDocument/2006/relationships/image" Target="../media/image7.png"/><Relationship Id="rId31" Type="http://schemas.openxmlformats.org/officeDocument/2006/relationships/hyperlink" Target="http://espn.go.com/college-football/team/_/id/183" TargetMode="External"/><Relationship Id="rId52" Type="http://schemas.openxmlformats.org/officeDocument/2006/relationships/image" Target="../media/image80.png"/><Relationship Id="rId73" Type="http://schemas.openxmlformats.org/officeDocument/2006/relationships/hyperlink" Target="http://espn.go.com/college-football/team/_/id/194" TargetMode="External"/><Relationship Id="rId78" Type="http://schemas.openxmlformats.org/officeDocument/2006/relationships/image" Target="../media/image77.png"/><Relationship Id="rId94" Type="http://schemas.openxmlformats.org/officeDocument/2006/relationships/image" Target="../media/image95.png"/><Relationship Id="rId99" Type="http://schemas.openxmlformats.org/officeDocument/2006/relationships/hyperlink" Target="http://espn.go.com/college-football/team/_/id/98" TargetMode="External"/><Relationship Id="rId101" Type="http://schemas.openxmlformats.org/officeDocument/2006/relationships/hyperlink" Target="http://espn.go.com/college-football/team/_/id/276" TargetMode="External"/><Relationship Id="rId122" Type="http://schemas.openxmlformats.org/officeDocument/2006/relationships/image" Target="../media/image102.png"/><Relationship Id="rId143" Type="http://schemas.openxmlformats.org/officeDocument/2006/relationships/hyperlink" Target="http://espn.go.com/college-football/team/_/id/113" TargetMode="External"/><Relationship Id="rId148" Type="http://schemas.openxmlformats.org/officeDocument/2006/relationships/image" Target="../media/image74.png"/><Relationship Id="rId164" Type="http://schemas.openxmlformats.org/officeDocument/2006/relationships/image" Target="../media/image40.png"/><Relationship Id="rId169" Type="http://schemas.openxmlformats.org/officeDocument/2006/relationships/hyperlink" Target="http://espn.go.com/college-football/team/_/id/21" TargetMode="External"/><Relationship Id="rId185" Type="http://schemas.openxmlformats.org/officeDocument/2006/relationships/hyperlink" Target="http://espn.go.com/college-football/team/_/id/265" TargetMode="External"/><Relationship Id="rId4" Type="http://schemas.openxmlformats.org/officeDocument/2006/relationships/image" Target="../media/image81.png"/><Relationship Id="rId9" Type="http://schemas.openxmlformats.org/officeDocument/2006/relationships/hyperlink" Target="http://espn.go.com/college-football/team/_/id/2116" TargetMode="External"/><Relationship Id="rId180" Type="http://schemas.openxmlformats.org/officeDocument/2006/relationships/image" Target="../media/image26.png"/><Relationship Id="rId210" Type="http://schemas.openxmlformats.org/officeDocument/2006/relationships/image" Target="../media/image60.png"/><Relationship Id="rId215" Type="http://schemas.openxmlformats.org/officeDocument/2006/relationships/hyperlink" Target="http://espn.go.com/college-football/team/_/id/142" TargetMode="External"/><Relationship Id="rId236" Type="http://schemas.openxmlformats.org/officeDocument/2006/relationships/image" Target="../media/image6.png"/><Relationship Id="rId26" Type="http://schemas.openxmlformats.org/officeDocument/2006/relationships/image" Target="../media/image64.png"/><Relationship Id="rId231" Type="http://schemas.openxmlformats.org/officeDocument/2006/relationships/hyperlink" Target="http://espn.go.com/college-football/team/_/id/2" TargetMode="External"/><Relationship Id="rId252" Type="http://schemas.openxmlformats.org/officeDocument/2006/relationships/image" Target="../media/image127.png"/><Relationship Id="rId47" Type="http://schemas.openxmlformats.org/officeDocument/2006/relationships/hyperlink" Target="http://espn.go.com/college-football/team/_/id/258" TargetMode="External"/><Relationship Id="rId68" Type="http://schemas.openxmlformats.org/officeDocument/2006/relationships/image" Target="../media/image91.png"/><Relationship Id="rId89" Type="http://schemas.openxmlformats.org/officeDocument/2006/relationships/hyperlink" Target="http://espn.go.com/college-football/team/_/id/275" TargetMode="External"/><Relationship Id="rId112" Type="http://schemas.openxmlformats.org/officeDocument/2006/relationships/image" Target="../media/image100.png"/><Relationship Id="rId133" Type="http://schemas.openxmlformats.org/officeDocument/2006/relationships/hyperlink" Target="http://espn.go.com/college-football/team/_/id/195" TargetMode="External"/><Relationship Id="rId154" Type="http://schemas.openxmlformats.org/officeDocument/2006/relationships/image" Target="../media/image110.png"/><Relationship Id="rId175" Type="http://schemas.openxmlformats.org/officeDocument/2006/relationships/hyperlink" Target="http://espn.go.com/college-football/team/_/id/278" TargetMode="External"/><Relationship Id="rId196" Type="http://schemas.openxmlformats.org/officeDocument/2006/relationships/image" Target="../media/image46.png"/><Relationship Id="rId200" Type="http://schemas.openxmlformats.org/officeDocument/2006/relationships/image" Target="../media/image120.png"/><Relationship Id="rId16" Type="http://schemas.openxmlformats.org/officeDocument/2006/relationships/image" Target="../media/image13.png"/><Relationship Id="rId221" Type="http://schemas.openxmlformats.org/officeDocument/2006/relationships/hyperlink" Target="http://espn.go.com/college-football/team/_/id/145" TargetMode="External"/><Relationship Id="rId242" Type="http://schemas.openxmlformats.org/officeDocument/2006/relationships/image" Target="../media/image61.png"/><Relationship Id="rId37" Type="http://schemas.openxmlformats.org/officeDocument/2006/relationships/hyperlink" Target="http://espn.go.com/college-football/team/_/id/153" TargetMode="External"/><Relationship Id="rId58" Type="http://schemas.openxmlformats.org/officeDocument/2006/relationships/image" Target="../media/image39.png"/><Relationship Id="rId79" Type="http://schemas.openxmlformats.org/officeDocument/2006/relationships/hyperlink" Target="http://espn.go.com/college-football/team/_/id/84" TargetMode="External"/><Relationship Id="rId102" Type="http://schemas.openxmlformats.org/officeDocument/2006/relationships/image" Target="../media/image97.png"/><Relationship Id="rId123" Type="http://schemas.openxmlformats.org/officeDocument/2006/relationships/hyperlink" Target="http://espn.go.com/college-football/team/_/id/249" TargetMode="External"/><Relationship Id="rId144" Type="http://schemas.openxmlformats.org/officeDocument/2006/relationships/image" Target="../media/image108.png"/><Relationship Id="rId90" Type="http://schemas.openxmlformats.org/officeDocument/2006/relationships/image" Target="../media/image73.png"/><Relationship Id="rId165" Type="http://schemas.openxmlformats.org/officeDocument/2006/relationships/hyperlink" Target="http://espn.go.com/college-football/team/_/id/36" TargetMode="External"/><Relationship Id="rId186" Type="http://schemas.openxmlformats.org/officeDocument/2006/relationships/image" Target="../media/image38.png"/><Relationship Id="rId211" Type="http://schemas.openxmlformats.org/officeDocument/2006/relationships/hyperlink" Target="http://espn.go.com/college-football/team/_/id/238" TargetMode="External"/><Relationship Id="rId232" Type="http://schemas.openxmlformats.org/officeDocument/2006/relationships/image" Target="../media/image79.png"/><Relationship Id="rId253" Type="http://schemas.openxmlformats.org/officeDocument/2006/relationships/hyperlink" Target="http://espn.go.com/college-football/team/_/id/2433" TargetMode="External"/><Relationship Id="rId27" Type="http://schemas.openxmlformats.org/officeDocument/2006/relationships/hyperlink" Target="http://espn.go.com/college-football/team/_/id/97" TargetMode="External"/><Relationship Id="rId48" Type="http://schemas.openxmlformats.org/officeDocument/2006/relationships/image" Target="../media/image88.png"/><Relationship Id="rId69" Type="http://schemas.openxmlformats.org/officeDocument/2006/relationships/hyperlink" Target="http://espn.go.com/college-football/team/_/id/2305" TargetMode="External"/><Relationship Id="rId113" Type="http://schemas.openxmlformats.org/officeDocument/2006/relationships/hyperlink" Target="http://espn.go.com/college-football/team/_/id/2572" TargetMode="External"/><Relationship Id="rId134" Type="http://schemas.openxmlformats.org/officeDocument/2006/relationships/image" Target="../media/image23.png"/><Relationship Id="rId80" Type="http://schemas.openxmlformats.org/officeDocument/2006/relationships/image" Target="../media/image45.png"/><Relationship Id="rId155" Type="http://schemas.openxmlformats.org/officeDocument/2006/relationships/hyperlink" Target="http://espn.go.com/college-football/team/_/id/2199" TargetMode="External"/><Relationship Id="rId176" Type="http://schemas.openxmlformats.org/officeDocument/2006/relationships/image" Target="../media/image114.png"/><Relationship Id="rId197" Type="http://schemas.openxmlformats.org/officeDocument/2006/relationships/hyperlink" Target="http://espn.go.com/college-football/team/_/id/26" TargetMode="External"/><Relationship Id="rId201" Type="http://schemas.openxmlformats.org/officeDocument/2006/relationships/hyperlink" Target="http://espn.go.com/college-football/team/_/id/12" TargetMode="External"/><Relationship Id="rId222" Type="http://schemas.openxmlformats.org/officeDocument/2006/relationships/image" Target="../media/image123.png"/><Relationship Id="rId243" Type="http://schemas.openxmlformats.org/officeDocument/2006/relationships/hyperlink" Target="http://espn.go.com/college-football/team/_/id/2653" TargetMode="External"/><Relationship Id="rId17" Type="http://schemas.openxmlformats.org/officeDocument/2006/relationships/hyperlink" Target="http://espn.go.com/college-football/team/_/id/202" TargetMode="External"/><Relationship Id="rId38" Type="http://schemas.openxmlformats.org/officeDocument/2006/relationships/image" Target="../media/image58.png"/><Relationship Id="rId59" Type="http://schemas.openxmlformats.org/officeDocument/2006/relationships/hyperlink" Target="http://espn.go.com/college-football/team/_/id/2641" TargetMode="External"/><Relationship Id="rId103" Type="http://schemas.openxmlformats.org/officeDocument/2006/relationships/hyperlink" Target="http://espn.go.com/college-football/team/_/id/2393" TargetMode="External"/><Relationship Id="rId124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3</xdr:row>
      <xdr:rowOff>142875</xdr:rowOff>
    </xdr:from>
    <xdr:to>
      <xdr:col>5</xdr:col>
      <xdr:colOff>914400</xdr:colOff>
      <xdr:row>5</xdr:row>
      <xdr:rowOff>38100</xdr:rowOff>
    </xdr:to>
    <xdr:pic>
      <xdr:nvPicPr>
        <xdr:cNvPr id="2" name="Picture 60" descr="http://a1.espncdn.com/combiner/i?img=/i/teamlogos/ncaa/500/2636.png&amp;h=50&amp;scale=crop&amp;w=50&amp;location=origi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4575" y="714375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2333625</xdr:colOff>
      <xdr:row>5</xdr:row>
      <xdr:rowOff>142875</xdr:rowOff>
    </xdr:from>
    <xdr:to>
      <xdr:col>5</xdr:col>
      <xdr:colOff>2571750</xdr:colOff>
      <xdr:row>7</xdr:row>
      <xdr:rowOff>0</xdr:rowOff>
    </xdr:to>
    <xdr:pic>
      <xdr:nvPicPr>
        <xdr:cNvPr id="3" name="Picture 81" descr="http://a1.espncdn.com/combiner/i?img=/i/teamlogos/ncaa/500/167.png&amp;h=50&amp;scale=crop&amp;w=50&amp;location=orig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20025" y="109537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276225</xdr:colOff>
      <xdr:row>6</xdr:row>
      <xdr:rowOff>180975</xdr:rowOff>
    </xdr:from>
    <xdr:to>
      <xdr:col>5</xdr:col>
      <xdr:colOff>514350</xdr:colOff>
      <xdr:row>8</xdr:row>
      <xdr:rowOff>38100</xdr:rowOff>
    </xdr:to>
    <xdr:pic>
      <xdr:nvPicPr>
        <xdr:cNvPr id="4" name="Picture 86" descr="http://a1.espncdn.com/combiner/i?img=/i/teamlogos/ncaa/500/21.png&amp;h=50&amp;scale=crop&amp;w=50&amp;location=origi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62625" y="132397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2219325</xdr:colOff>
      <xdr:row>9</xdr:row>
      <xdr:rowOff>0</xdr:rowOff>
    </xdr:from>
    <xdr:to>
      <xdr:col>5</xdr:col>
      <xdr:colOff>2419350</xdr:colOff>
      <xdr:row>10</xdr:row>
      <xdr:rowOff>9525</xdr:rowOff>
    </xdr:to>
    <xdr:pic>
      <xdr:nvPicPr>
        <xdr:cNvPr id="5" name="Picture 7" descr="http://a1.espncdn.com/combiner/i?img=/i/teamlogos/ncaa/500/248.png&amp;h=50&amp;scale=crop&amp;w=50&amp;location=origin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05725" y="1714500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9</xdr:row>
      <xdr:rowOff>142875</xdr:rowOff>
    </xdr:from>
    <xdr:to>
      <xdr:col>5</xdr:col>
      <xdr:colOff>838200</xdr:colOff>
      <xdr:row>11</xdr:row>
      <xdr:rowOff>85725</xdr:rowOff>
    </xdr:to>
    <xdr:pic>
      <xdr:nvPicPr>
        <xdr:cNvPr id="6" name="Picture 76" descr="http://a1.espncdn.com/combiner/i?img=/i/teamlogos/ncaa/500/2649.png&amp;h=50&amp;scale=crop&amp;w=50&amp;location=origin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00750" y="1857375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2567023</xdr:colOff>
      <xdr:row>11</xdr:row>
      <xdr:rowOff>142875</xdr:rowOff>
    </xdr:from>
    <xdr:to>
      <xdr:col>5</xdr:col>
      <xdr:colOff>2857500</xdr:colOff>
      <xdr:row>12</xdr:row>
      <xdr:rowOff>184408</xdr:rowOff>
    </xdr:to>
    <xdr:pic>
      <xdr:nvPicPr>
        <xdr:cNvPr id="7" name="Picture 119" descr="http://a1.espncdn.com/combiner/i?img=/i/teamlogos/ncaa/500/2026.png&amp;h=50&amp;scale=crop&amp;w=50&amp;location=origin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53423" y="2238375"/>
          <a:ext cx="290477" cy="23203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685800</xdr:colOff>
      <xdr:row>12</xdr:row>
      <xdr:rowOff>171450</xdr:rowOff>
    </xdr:from>
    <xdr:to>
      <xdr:col>5</xdr:col>
      <xdr:colOff>971550</xdr:colOff>
      <xdr:row>14</xdr:row>
      <xdr:rowOff>76200</xdr:rowOff>
    </xdr:to>
    <xdr:pic>
      <xdr:nvPicPr>
        <xdr:cNvPr id="8" name="Picture 6" descr="http://a1.espncdn.com/combiner/i?img=/i/teamlogos/ncaa/500/2116.png&amp;h=50&amp;scale=crop&amp;w=50&amp;location=origin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172200" y="24574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2438400</xdr:colOff>
      <xdr:row>15</xdr:row>
      <xdr:rowOff>9525</xdr:rowOff>
    </xdr:from>
    <xdr:to>
      <xdr:col>5</xdr:col>
      <xdr:colOff>2628900</xdr:colOff>
      <xdr:row>16</xdr:row>
      <xdr:rowOff>9525</xdr:rowOff>
    </xdr:to>
    <xdr:pic>
      <xdr:nvPicPr>
        <xdr:cNvPr id="9" name="Picture 118" descr="http://a1.espncdn.com/combiner/i?img=/i/teamlogos/ncaa/500/2032.png&amp;h=50&amp;scale=crop&amp;w=50&amp;location=origin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924800" y="2867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16</xdr:row>
      <xdr:rowOff>133350</xdr:rowOff>
    </xdr:from>
    <xdr:to>
      <xdr:col>5</xdr:col>
      <xdr:colOff>581025</xdr:colOff>
      <xdr:row>16</xdr:row>
      <xdr:rowOff>419100</xdr:rowOff>
    </xdr:to>
    <xdr:pic>
      <xdr:nvPicPr>
        <xdr:cNvPr id="10" name="Picture 58" descr="http://a1.espncdn.com/combiner/i?img=/i/teamlogos/ncaa/500/2572.png&amp;h=50&amp;scale=crop&amp;w=50&amp;location=origin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81675" y="31813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2590800</xdr:colOff>
      <xdr:row>18</xdr:row>
      <xdr:rowOff>152401</xdr:rowOff>
    </xdr:from>
    <xdr:to>
      <xdr:col>5</xdr:col>
      <xdr:colOff>2895600</xdr:colOff>
      <xdr:row>18</xdr:row>
      <xdr:rowOff>457201</xdr:rowOff>
    </xdr:to>
    <xdr:pic>
      <xdr:nvPicPr>
        <xdr:cNvPr id="11" name="Picture 126" descr="http://a1.espncdn.com/combiner/i?img=/i/teamlogos/ncaa/500/309.png&amp;h=50&amp;scale=crop&amp;w=50&amp;location=origin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77200" y="4343401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504825</xdr:colOff>
      <xdr:row>18</xdr:row>
      <xdr:rowOff>561975</xdr:rowOff>
    </xdr:from>
    <xdr:to>
      <xdr:col>5</xdr:col>
      <xdr:colOff>800100</xdr:colOff>
      <xdr:row>20</xdr:row>
      <xdr:rowOff>95250</xdr:rowOff>
    </xdr:to>
    <xdr:pic>
      <xdr:nvPicPr>
        <xdr:cNvPr id="12" name="Picture 10" descr="http://a1.espncdn.com/combiner/i?img=/i/teamlogos/ncaa/500/202.png&amp;h=50&amp;scale=crop&amp;w=50&amp;location=origin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91225" y="47529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2505075</xdr:colOff>
      <xdr:row>20</xdr:row>
      <xdr:rowOff>133350</xdr:rowOff>
    </xdr:from>
    <xdr:to>
      <xdr:col>5</xdr:col>
      <xdr:colOff>2781300</xdr:colOff>
      <xdr:row>22</xdr:row>
      <xdr:rowOff>28575</xdr:rowOff>
    </xdr:to>
    <xdr:pic>
      <xdr:nvPicPr>
        <xdr:cNvPr id="13" name="Picture 77" descr="http://a1.espncdn.com/combiner/i?img=/i/teamlogos/ncaa/500/2117.png&amp;h=50&amp;scale=crop&amp;w=50&amp;location=origi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991475" y="5086350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571500</xdr:colOff>
      <xdr:row>22</xdr:row>
      <xdr:rowOff>152400</xdr:rowOff>
    </xdr:from>
    <xdr:to>
      <xdr:col>5</xdr:col>
      <xdr:colOff>790576</xdr:colOff>
      <xdr:row>22</xdr:row>
      <xdr:rowOff>371476</xdr:rowOff>
    </xdr:to>
    <xdr:pic>
      <xdr:nvPicPr>
        <xdr:cNvPr id="14" name="Picture 9" descr="http://a1.espncdn.com/combiner/i?img=/i/teamlogos/ncaa/500/235.png&amp;h=50&amp;scale=crop&amp;w=50&amp;location=origin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057900" y="5486400"/>
          <a:ext cx="219076" cy="21907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2619375</xdr:colOff>
      <xdr:row>24</xdr:row>
      <xdr:rowOff>171450</xdr:rowOff>
    </xdr:from>
    <xdr:to>
      <xdr:col>5</xdr:col>
      <xdr:colOff>2886075</xdr:colOff>
      <xdr:row>24</xdr:row>
      <xdr:rowOff>438150</xdr:rowOff>
    </xdr:to>
    <xdr:pic>
      <xdr:nvPicPr>
        <xdr:cNvPr id="15" name="Picture 51" descr="http://a1.espncdn.com/combiner/i?img=/i/teamlogos/ncaa/500/98.png&amp;h=50&amp;scale=crop&amp;w=50&amp;location=origin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105775" y="664845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628650</xdr:colOff>
      <xdr:row>25</xdr:row>
      <xdr:rowOff>133350</xdr:rowOff>
    </xdr:from>
    <xdr:to>
      <xdr:col>5</xdr:col>
      <xdr:colOff>914400</xdr:colOff>
      <xdr:row>25</xdr:row>
      <xdr:rowOff>419100</xdr:rowOff>
    </xdr:to>
    <xdr:pic>
      <xdr:nvPicPr>
        <xdr:cNvPr id="16" name="Picture 65" descr="http://a1.espncdn.com/combiner/i?img=/i/teamlogos/ncaa/500/252.png&amp;h=50&amp;scale=crop&amp;w=50&amp;location=orig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115050" y="71818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2171700</xdr:colOff>
      <xdr:row>27</xdr:row>
      <xdr:rowOff>142875</xdr:rowOff>
    </xdr:from>
    <xdr:to>
      <xdr:col>5</xdr:col>
      <xdr:colOff>2457450</xdr:colOff>
      <xdr:row>27</xdr:row>
      <xdr:rowOff>428625</xdr:rowOff>
    </xdr:to>
    <xdr:pic>
      <xdr:nvPicPr>
        <xdr:cNvPr id="17" name="Picture 85" descr="http://a1.espncdn.com/combiner/i?img=/i/teamlogos/ncaa/500/2751.png&amp;h=50&amp;scale=crop&amp;w=50&amp;location=origin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658100" y="83343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657225</xdr:colOff>
      <xdr:row>28</xdr:row>
      <xdr:rowOff>28574</xdr:rowOff>
    </xdr:from>
    <xdr:to>
      <xdr:col>5</xdr:col>
      <xdr:colOff>857250</xdr:colOff>
      <xdr:row>29</xdr:row>
      <xdr:rowOff>38099</xdr:rowOff>
    </xdr:to>
    <xdr:pic>
      <xdr:nvPicPr>
        <xdr:cNvPr id="18" name="Picture 125" descr="http://a1.espncdn.com/combiner/i?img=/i/teamlogos/ncaa/500/70.png&amp;h=50&amp;scale=crop&amp;w=50&amp;location=origin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143625" y="8791574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2438400</xdr:colOff>
      <xdr:row>29</xdr:row>
      <xdr:rowOff>133350</xdr:rowOff>
    </xdr:from>
    <xdr:to>
      <xdr:col>5</xdr:col>
      <xdr:colOff>2676525</xdr:colOff>
      <xdr:row>30</xdr:row>
      <xdr:rowOff>180975</xdr:rowOff>
    </xdr:to>
    <xdr:pic>
      <xdr:nvPicPr>
        <xdr:cNvPr id="19" name="Picture 84" descr="http://a1.espncdn.com/combiner/i?img=/i/teamlogos/ncaa/500/36.png&amp;h=50&amp;scale=crop&amp;w=50&amp;location=origin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924800" y="90868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371475</xdr:colOff>
      <xdr:row>31</xdr:row>
      <xdr:rowOff>19050</xdr:rowOff>
    </xdr:from>
    <xdr:to>
      <xdr:col>5</xdr:col>
      <xdr:colOff>590550</xdr:colOff>
      <xdr:row>32</xdr:row>
      <xdr:rowOff>47625</xdr:rowOff>
    </xdr:to>
    <xdr:pic>
      <xdr:nvPicPr>
        <xdr:cNvPr id="20" name="Picture 56" descr="http://a1.espncdn.com/combiner/i?img=/i/teamlogos/ncaa/500/295.png&amp;h=50&amp;scale=crop&amp;w=50&amp;location=origin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5857875" y="9353550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2495550</xdr:colOff>
      <xdr:row>32</xdr:row>
      <xdr:rowOff>161925</xdr:rowOff>
    </xdr:from>
    <xdr:to>
      <xdr:col>5</xdr:col>
      <xdr:colOff>2686050</xdr:colOff>
      <xdr:row>33</xdr:row>
      <xdr:rowOff>161925</xdr:rowOff>
    </xdr:to>
    <xdr:pic>
      <xdr:nvPicPr>
        <xdr:cNvPr id="21" name="Picture 79" descr="http://a1.espncdn.com/combiner/i?img=/i/teamlogos/ncaa/500/2199.png&amp;h=50&amp;scale=crop&amp;w=50&amp;location=origin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981950" y="96869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723900</xdr:colOff>
      <xdr:row>34</xdr:row>
      <xdr:rowOff>133350</xdr:rowOff>
    </xdr:from>
    <xdr:to>
      <xdr:col>5</xdr:col>
      <xdr:colOff>952500</xdr:colOff>
      <xdr:row>34</xdr:row>
      <xdr:rowOff>361950</xdr:rowOff>
    </xdr:to>
    <xdr:pic>
      <xdr:nvPicPr>
        <xdr:cNvPr id="22" name="Picture 8" descr="http://a1.espncdn.com/combiner/i?img=/i/teamlogos/ncaa/500/2426.png&amp;h=50&amp;scale=crop&amp;w=50&amp;location=origin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210300" y="100393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2447925</xdr:colOff>
      <xdr:row>36</xdr:row>
      <xdr:rowOff>133350</xdr:rowOff>
    </xdr:from>
    <xdr:to>
      <xdr:col>5</xdr:col>
      <xdr:colOff>2790825</xdr:colOff>
      <xdr:row>36</xdr:row>
      <xdr:rowOff>476250</xdr:rowOff>
    </xdr:to>
    <xdr:pic>
      <xdr:nvPicPr>
        <xdr:cNvPr id="23" name="Picture 59" descr="http://a1.espncdn.com/combiner/i?img=/i/teamlogos/ncaa/500/2348.png&amp;h=50&amp;scale=crop&amp;w=50&amp;location=origi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934325" y="11182350"/>
          <a:ext cx="342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704850</xdr:colOff>
      <xdr:row>36</xdr:row>
      <xdr:rowOff>571499</xdr:rowOff>
    </xdr:from>
    <xdr:to>
      <xdr:col>5</xdr:col>
      <xdr:colOff>923925</xdr:colOff>
      <xdr:row>38</xdr:row>
      <xdr:rowOff>28574</xdr:rowOff>
    </xdr:to>
    <xdr:pic>
      <xdr:nvPicPr>
        <xdr:cNvPr id="24" name="Picture 68" descr="http://a1.espncdn.com/combiner/i?img=/i/teamlogos/ncaa/500/195.png&amp;h=50&amp;scale=crop&amp;w=50&amp;location=origin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191250" y="11620499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2114550</xdr:colOff>
      <xdr:row>38</xdr:row>
      <xdr:rowOff>104775</xdr:rowOff>
    </xdr:from>
    <xdr:to>
      <xdr:col>5</xdr:col>
      <xdr:colOff>2409825</xdr:colOff>
      <xdr:row>40</xdr:row>
      <xdr:rowOff>19050</xdr:rowOff>
    </xdr:to>
    <xdr:pic>
      <xdr:nvPicPr>
        <xdr:cNvPr id="25" name="Picture 123" descr="http://a1.espncdn.com/combiner/i?img=/i/teamlogos/ncaa/500/2653.png&amp;h=50&amp;scale=crop&amp;w=50&amp;location=origin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7600950" y="119157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619125</xdr:colOff>
      <xdr:row>39</xdr:row>
      <xdr:rowOff>171450</xdr:rowOff>
    </xdr:from>
    <xdr:to>
      <xdr:col>5</xdr:col>
      <xdr:colOff>895350</xdr:colOff>
      <xdr:row>41</xdr:row>
      <xdr:rowOff>66675</xdr:rowOff>
    </xdr:to>
    <xdr:pic>
      <xdr:nvPicPr>
        <xdr:cNvPr id="26" name="Picture 53" descr="http://a1.espncdn.com/combiner/i?img=/i/teamlogos/ncaa/500/2393.png&amp;h=50&amp;scale=crop&amp;w=50&amp;location=origin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6105525" y="12172950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2181225</xdr:colOff>
      <xdr:row>41</xdr:row>
      <xdr:rowOff>133350</xdr:rowOff>
    </xdr:from>
    <xdr:to>
      <xdr:col>5</xdr:col>
      <xdr:colOff>2438400</xdr:colOff>
      <xdr:row>43</xdr:row>
      <xdr:rowOff>9525</xdr:rowOff>
    </xdr:to>
    <xdr:pic>
      <xdr:nvPicPr>
        <xdr:cNvPr id="27" name="Picture 91" descr="http://a1.espncdn.com/combiner/i?img=/i/teamlogos/ncaa/500/62.png&amp;h=50&amp;scale=crop&amp;w=50&amp;location=origin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7667625" y="12515850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42</xdr:row>
      <xdr:rowOff>142875</xdr:rowOff>
    </xdr:from>
    <xdr:to>
      <xdr:col>5</xdr:col>
      <xdr:colOff>552450</xdr:colOff>
      <xdr:row>44</xdr:row>
      <xdr:rowOff>76200</xdr:rowOff>
    </xdr:to>
    <xdr:pic>
      <xdr:nvPicPr>
        <xdr:cNvPr id="28" name="Picture 116" descr="http://a1.espncdn.com/combiner/i?img=/i/teamlogos/ncaa/500/344.png&amp;h=50&amp;scale=crop&amp;w=50&amp;location=origin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724525" y="12715875"/>
          <a:ext cx="314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2286000</xdr:colOff>
      <xdr:row>44</xdr:row>
      <xdr:rowOff>161925</xdr:rowOff>
    </xdr:from>
    <xdr:to>
      <xdr:col>5</xdr:col>
      <xdr:colOff>2505075</xdr:colOff>
      <xdr:row>46</xdr:row>
      <xdr:rowOff>0</xdr:rowOff>
    </xdr:to>
    <xdr:pic>
      <xdr:nvPicPr>
        <xdr:cNvPr id="29" name="Picture 72" descr="http://a1.espncdn.com/combiner/i?img=/i/teamlogos/ncaa/500/193.png&amp;h=50&amp;scale=crop&amp;w=50&amp;location=origin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7772400" y="13115925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628650</xdr:colOff>
      <xdr:row>46</xdr:row>
      <xdr:rowOff>19050</xdr:rowOff>
    </xdr:from>
    <xdr:to>
      <xdr:col>5</xdr:col>
      <xdr:colOff>828675</xdr:colOff>
      <xdr:row>47</xdr:row>
      <xdr:rowOff>28575</xdr:rowOff>
    </xdr:to>
    <xdr:pic>
      <xdr:nvPicPr>
        <xdr:cNvPr id="30" name="Picture 42" descr="http://a1.espncdn.com/combiner/i?img=/i/teamlogos/ncaa/500/120.png&amp;h=50&amp;scale=crop&amp;w=50&amp;location=origi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6115050" y="13354050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2466975</xdr:colOff>
      <xdr:row>47</xdr:row>
      <xdr:rowOff>123825</xdr:rowOff>
    </xdr:from>
    <xdr:to>
      <xdr:col>5</xdr:col>
      <xdr:colOff>2724150</xdr:colOff>
      <xdr:row>49</xdr:row>
      <xdr:rowOff>0</xdr:rowOff>
    </xdr:to>
    <xdr:pic>
      <xdr:nvPicPr>
        <xdr:cNvPr id="31" name="Picture 19" descr="http://a1.espncdn.com/combiner/i?img=/i/teamlogos/ncaa/500/103.png&amp;h=50&amp;scale=crop&amp;w=50&amp;location=origin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7953375" y="13649325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476250</xdr:colOff>
      <xdr:row>49</xdr:row>
      <xdr:rowOff>104775</xdr:rowOff>
    </xdr:from>
    <xdr:to>
      <xdr:col>5</xdr:col>
      <xdr:colOff>742950</xdr:colOff>
      <xdr:row>49</xdr:row>
      <xdr:rowOff>371475</xdr:rowOff>
    </xdr:to>
    <xdr:pic>
      <xdr:nvPicPr>
        <xdr:cNvPr id="32" name="Picture 16" descr="http://a1.espncdn.com/combiner/i?img=/i/teamlogos/ncaa/500/152.png&amp;h=50&amp;scale=crop&amp;w=50&amp;location=origin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5962650" y="140112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2257425</xdr:colOff>
      <xdr:row>51</xdr:row>
      <xdr:rowOff>142875</xdr:rowOff>
    </xdr:from>
    <xdr:to>
      <xdr:col>5</xdr:col>
      <xdr:colOff>2524125</xdr:colOff>
      <xdr:row>51</xdr:row>
      <xdr:rowOff>409575</xdr:rowOff>
    </xdr:to>
    <xdr:pic>
      <xdr:nvPicPr>
        <xdr:cNvPr id="33" name="Picture 107" descr="http://a1.espncdn.com/combiner/i?img=/i/teamlogos/ncaa/500/238.png&amp;h=50&amp;scale=crop&amp;w=50&amp;location=origin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7743825" y="151923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666750</xdr:colOff>
      <xdr:row>52</xdr:row>
      <xdr:rowOff>9525</xdr:rowOff>
    </xdr:from>
    <xdr:to>
      <xdr:col>5</xdr:col>
      <xdr:colOff>904875</xdr:colOff>
      <xdr:row>53</xdr:row>
      <xdr:rowOff>57150</xdr:rowOff>
    </xdr:to>
    <xdr:pic>
      <xdr:nvPicPr>
        <xdr:cNvPr id="34" name="Picture 66" descr="http://a1.espncdn.com/combiner/i?img=/i/teamlogos/ncaa/500/349.png&amp;h=50&amp;scale=crop&amp;w=50&amp;location=origin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6153150" y="156305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2371725</xdr:colOff>
      <xdr:row>53</xdr:row>
      <xdr:rowOff>171450</xdr:rowOff>
    </xdr:from>
    <xdr:to>
      <xdr:col>5</xdr:col>
      <xdr:colOff>2581275</xdr:colOff>
      <xdr:row>55</xdr:row>
      <xdr:rowOff>0</xdr:rowOff>
    </xdr:to>
    <xdr:pic>
      <xdr:nvPicPr>
        <xdr:cNvPr id="35" name="Picture 63" descr="http://a1.espncdn.com/combiner/i?img=/i/teamlogos/ncaa/500/249.png&amp;h=50&amp;scale=crop&amp;w=50&amp;location=origin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7858125" y="15982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342900</xdr:colOff>
      <xdr:row>54</xdr:row>
      <xdr:rowOff>171450</xdr:rowOff>
    </xdr:from>
    <xdr:to>
      <xdr:col>5</xdr:col>
      <xdr:colOff>638175</xdr:colOff>
      <xdr:row>56</xdr:row>
      <xdr:rowOff>85725</xdr:rowOff>
    </xdr:to>
    <xdr:pic>
      <xdr:nvPicPr>
        <xdr:cNvPr id="36" name="Picture 18" descr="http://a1.espncdn.com/combiner/i?img=/i/teamlogos/ncaa/500/154.png&amp;h=50&amp;scale=crop&amp;w=50&amp;location=origin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5829300" y="1617345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2495550</xdr:colOff>
      <xdr:row>56</xdr:row>
      <xdr:rowOff>161925</xdr:rowOff>
    </xdr:from>
    <xdr:to>
      <xdr:col>5</xdr:col>
      <xdr:colOff>2695575</xdr:colOff>
      <xdr:row>57</xdr:row>
      <xdr:rowOff>171450</xdr:rowOff>
    </xdr:to>
    <xdr:pic>
      <xdr:nvPicPr>
        <xdr:cNvPr id="37" name="Picture 1" descr="http://a1.espncdn.com/combiner/i?img=/i/teamlogos/ncaa/500/218.png&amp;h=50&amp;scale=crop&amp;w=50&amp;location=origin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7981950" y="16544925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57</xdr:row>
      <xdr:rowOff>152400</xdr:rowOff>
    </xdr:from>
    <xdr:to>
      <xdr:col>5</xdr:col>
      <xdr:colOff>609600</xdr:colOff>
      <xdr:row>59</xdr:row>
      <xdr:rowOff>0</xdr:rowOff>
    </xdr:to>
    <xdr:pic>
      <xdr:nvPicPr>
        <xdr:cNvPr id="38" name="Picture 49" descr="http://a1.espncdn.com/combiner/i?img=/i/teamlogos/ncaa/500/135.png&amp;h=50&amp;scale=crop&amp;w=50&amp;location=origin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5867400" y="1672590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2552700</xdr:colOff>
      <xdr:row>59</xdr:row>
      <xdr:rowOff>123825</xdr:rowOff>
    </xdr:from>
    <xdr:to>
      <xdr:col>5</xdr:col>
      <xdr:colOff>2790825</xdr:colOff>
      <xdr:row>60</xdr:row>
      <xdr:rowOff>171450</xdr:rowOff>
    </xdr:to>
    <xdr:pic>
      <xdr:nvPicPr>
        <xdr:cNvPr id="39" name="Picture 94" descr="http://a1.espncdn.com/combiner/i?img=/i/teamlogos/ncaa/500/265.png&amp;h=50&amp;scale=crop&amp;w=50&amp;location=origin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8039100" y="170783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419100</xdr:colOff>
      <xdr:row>61</xdr:row>
      <xdr:rowOff>19050</xdr:rowOff>
    </xdr:from>
    <xdr:to>
      <xdr:col>5</xdr:col>
      <xdr:colOff>628650</xdr:colOff>
      <xdr:row>62</xdr:row>
      <xdr:rowOff>38100</xdr:rowOff>
    </xdr:to>
    <xdr:pic>
      <xdr:nvPicPr>
        <xdr:cNvPr id="40" name="Picture 30" descr="http://a1.espncdn.com/combiner/i?img=/i/teamlogos/ncaa/500/239.png&amp;h=50&amp;scale=crop&amp;w=50&amp;location=origin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5905500" y="173545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2505075</xdr:colOff>
      <xdr:row>62</xdr:row>
      <xdr:rowOff>142875</xdr:rowOff>
    </xdr:from>
    <xdr:to>
      <xdr:col>5</xdr:col>
      <xdr:colOff>2752725</xdr:colOff>
      <xdr:row>64</xdr:row>
      <xdr:rowOff>9525</xdr:rowOff>
    </xdr:to>
    <xdr:pic>
      <xdr:nvPicPr>
        <xdr:cNvPr id="41" name="Picture 83" descr="http://a1.espncdn.com/combiner/i?img=/i/teamlogos/ncaa/500/68.png&amp;h=50&amp;scale=crop&amp;w=50&amp;location=origin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7991475" y="1766887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247650</xdr:colOff>
      <xdr:row>63</xdr:row>
      <xdr:rowOff>133350</xdr:rowOff>
    </xdr:from>
    <xdr:to>
      <xdr:col>5</xdr:col>
      <xdr:colOff>552450</xdr:colOff>
      <xdr:row>65</xdr:row>
      <xdr:rowOff>57150</xdr:rowOff>
    </xdr:to>
    <xdr:pic>
      <xdr:nvPicPr>
        <xdr:cNvPr id="42" name="Picture 21" descr="http://a1.espncdn.com/combiner/i?img=/i/teamlogos/ncaa/500/221.png&amp;h=50&amp;scale=crop&amp;w=50&amp;location=orig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5734050" y="17849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2562225</xdr:colOff>
      <xdr:row>66</xdr:row>
      <xdr:rowOff>9525</xdr:rowOff>
    </xdr:from>
    <xdr:to>
      <xdr:col>5</xdr:col>
      <xdr:colOff>2733675</xdr:colOff>
      <xdr:row>66</xdr:row>
      <xdr:rowOff>180975</xdr:rowOff>
    </xdr:to>
    <xdr:pic>
      <xdr:nvPicPr>
        <xdr:cNvPr id="43" name="Picture 45" descr="http://a1.espncdn.com/combiner/i?img=/i/teamlogos/ncaa/500/77.png&amp;h=50&amp;scale=crop&amp;w=50&amp;location=origi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8048625" y="182975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66</xdr:row>
      <xdr:rowOff>171450</xdr:rowOff>
    </xdr:from>
    <xdr:to>
      <xdr:col>5</xdr:col>
      <xdr:colOff>457200</xdr:colOff>
      <xdr:row>68</xdr:row>
      <xdr:rowOff>28575</xdr:rowOff>
    </xdr:to>
    <xdr:pic>
      <xdr:nvPicPr>
        <xdr:cNvPr id="44" name="Picture 22" descr="http://a1.espncdn.com/combiner/i?img=/i/teamlogos/ncaa/500/2390.png&amp;h=50&amp;scale=crop&amp;w=50&amp;location=origin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5705475" y="184594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2476500</xdr:colOff>
      <xdr:row>68</xdr:row>
      <xdr:rowOff>142875</xdr:rowOff>
    </xdr:from>
    <xdr:to>
      <xdr:col>5</xdr:col>
      <xdr:colOff>2695575</xdr:colOff>
      <xdr:row>69</xdr:row>
      <xdr:rowOff>171450</xdr:rowOff>
    </xdr:to>
    <xdr:pic>
      <xdr:nvPicPr>
        <xdr:cNvPr id="45" name="Picture 32" descr="http://a1.espncdn.com/combiner/i?img=/i/teamlogos/ncaa/500/277.png&amp;h=50&amp;scale=crop&amp;w=50&amp;location=origin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7962900" y="18811875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685800</xdr:colOff>
      <xdr:row>70</xdr:row>
      <xdr:rowOff>47625</xdr:rowOff>
    </xdr:from>
    <xdr:to>
      <xdr:col>5</xdr:col>
      <xdr:colOff>857250</xdr:colOff>
      <xdr:row>71</xdr:row>
      <xdr:rowOff>28575</xdr:rowOff>
    </xdr:to>
    <xdr:pic>
      <xdr:nvPicPr>
        <xdr:cNvPr id="46" name="Picture 41" descr="http://a1.espncdn.com/combiner/i?img=/i/teamlogos/ncaa/500/84.png&amp;h=50&amp;scale=crop&amp;w=50&amp;location=origin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6172200" y="190976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2133600</xdr:colOff>
      <xdr:row>71</xdr:row>
      <xdr:rowOff>142875</xdr:rowOff>
    </xdr:from>
    <xdr:to>
      <xdr:col>5</xdr:col>
      <xdr:colOff>2381250</xdr:colOff>
      <xdr:row>73</xdr:row>
      <xdr:rowOff>9525</xdr:rowOff>
    </xdr:to>
    <xdr:pic>
      <xdr:nvPicPr>
        <xdr:cNvPr id="47" name="Picture 99" descr="http://a1.espncdn.com/combiner/i?img=/i/teamlogos/ncaa/500/254.png&amp;h=50&amp;scale=crop&amp;w=50&amp;location=origin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7620000" y="1938337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285750</xdr:colOff>
      <xdr:row>73</xdr:row>
      <xdr:rowOff>161925</xdr:rowOff>
    </xdr:from>
    <xdr:to>
      <xdr:col>5</xdr:col>
      <xdr:colOff>542925</xdr:colOff>
      <xdr:row>73</xdr:row>
      <xdr:rowOff>419100</xdr:rowOff>
    </xdr:to>
    <xdr:pic>
      <xdr:nvPicPr>
        <xdr:cNvPr id="48" name="Picture 34" descr="http://a1.espncdn.com/combiner/i?img=/i/teamlogos/ncaa/500/2306.png&amp;h=50&amp;scale=crop&amp;w=50&amp;location=origin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5772150" y="19783425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2514600</xdr:colOff>
      <xdr:row>75</xdr:row>
      <xdr:rowOff>152400</xdr:rowOff>
    </xdr:from>
    <xdr:to>
      <xdr:col>5</xdr:col>
      <xdr:colOff>2771775</xdr:colOff>
      <xdr:row>75</xdr:row>
      <xdr:rowOff>409575</xdr:rowOff>
    </xdr:to>
    <xdr:pic>
      <xdr:nvPicPr>
        <xdr:cNvPr id="49" name="Picture 115" descr="http://a1.espncdn.com/combiner/i?img=/i/teamlogos/ncaa/500/245.png&amp;h=50&amp;scale=crop&amp;w=50&amp;location=origi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8001000" y="20916900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75</xdr:row>
      <xdr:rowOff>542925</xdr:rowOff>
    </xdr:from>
    <xdr:to>
      <xdr:col>5</xdr:col>
      <xdr:colOff>514350</xdr:colOff>
      <xdr:row>77</xdr:row>
      <xdr:rowOff>57150</xdr:rowOff>
    </xdr:to>
    <xdr:pic>
      <xdr:nvPicPr>
        <xdr:cNvPr id="50" name="Picture 2" descr="http://a1.espncdn.com/combiner/i?img=/i/teamlogos/ncaa/500/58.png&amp;h=50&amp;scale=crop&amp;w=50&amp;location=origin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5724525" y="21307425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2600325</xdr:colOff>
      <xdr:row>77</xdr:row>
      <xdr:rowOff>133350</xdr:rowOff>
    </xdr:from>
    <xdr:to>
      <xdr:col>5</xdr:col>
      <xdr:colOff>2838450</xdr:colOff>
      <xdr:row>78</xdr:row>
      <xdr:rowOff>180975</xdr:rowOff>
    </xdr:to>
    <xdr:pic>
      <xdr:nvPicPr>
        <xdr:cNvPr id="51" name="Picture 110" descr="http://a1.espncdn.com/combiner/i?img=/i/teamlogos/ncaa/500/2579.png&amp;h=50&amp;scale=crop&amp;w=50&amp;location=origin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8086725" y="216598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78</xdr:row>
      <xdr:rowOff>152400</xdr:rowOff>
    </xdr:from>
    <xdr:to>
      <xdr:col>5</xdr:col>
      <xdr:colOff>523875</xdr:colOff>
      <xdr:row>80</xdr:row>
      <xdr:rowOff>76200</xdr:rowOff>
    </xdr:to>
    <xdr:pic>
      <xdr:nvPicPr>
        <xdr:cNvPr id="52" name="Picture 24" descr="http://a1.espncdn.com/combiner/i?img=/i/teamlogos/ncaa/500/259.png&amp;h=50&amp;scale=crop&amp;w=50&amp;location=origi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5705475" y="21869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2476500</xdr:colOff>
      <xdr:row>80</xdr:row>
      <xdr:rowOff>95250</xdr:rowOff>
    </xdr:from>
    <xdr:to>
      <xdr:col>5</xdr:col>
      <xdr:colOff>2828925</xdr:colOff>
      <xdr:row>82</xdr:row>
      <xdr:rowOff>66675</xdr:rowOff>
    </xdr:to>
    <xdr:pic>
      <xdr:nvPicPr>
        <xdr:cNvPr id="53" name="Picture 113" descr="http://a1.espncdn.com/combiner/i?img=/i/teamlogos/ncaa/500/8.png&amp;h=50&amp;scale=crop&amp;w=50&amp;location=origi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7962900" y="22193250"/>
          <a:ext cx="352425" cy="3524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81</xdr:row>
      <xdr:rowOff>161925</xdr:rowOff>
    </xdr:from>
    <xdr:to>
      <xdr:col>5</xdr:col>
      <xdr:colOff>476250</xdr:colOff>
      <xdr:row>83</xdr:row>
      <xdr:rowOff>66675</xdr:rowOff>
    </xdr:to>
    <xdr:pic>
      <xdr:nvPicPr>
        <xdr:cNvPr id="54" name="Picture 28" descr="http://a1.espncdn.com/combiner/i?img=/i/teamlogos/ncaa/500/197.png&amp;h=50&amp;scale=crop&amp;w=50&amp;location=origin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5676900" y="224504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2543175</xdr:colOff>
      <xdr:row>83</xdr:row>
      <xdr:rowOff>104775</xdr:rowOff>
    </xdr:from>
    <xdr:to>
      <xdr:col>5</xdr:col>
      <xdr:colOff>2819400</xdr:colOff>
      <xdr:row>85</xdr:row>
      <xdr:rowOff>0</xdr:rowOff>
    </xdr:to>
    <xdr:pic>
      <xdr:nvPicPr>
        <xdr:cNvPr id="55" name="Picture 103" descr="http://a1.espncdn.com/combiner/i?img=/i/teamlogos/ncaa/500/38.png&amp;h=50&amp;scale=crop&amp;w=50&amp;location=origin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8029575" y="22774275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84</xdr:row>
      <xdr:rowOff>133350</xdr:rowOff>
    </xdr:from>
    <xdr:to>
      <xdr:col>5</xdr:col>
      <xdr:colOff>523875</xdr:colOff>
      <xdr:row>86</xdr:row>
      <xdr:rowOff>57150</xdr:rowOff>
    </xdr:to>
    <xdr:pic>
      <xdr:nvPicPr>
        <xdr:cNvPr id="56" name="Picture 29" descr="http://a1.espncdn.com/combiner/i?img=/i/teamlogos/ncaa/500/2628.png&amp;h=50&amp;scale=crop&amp;w=50&amp;location=origin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5705475" y="22993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2524125</xdr:colOff>
      <xdr:row>86</xdr:row>
      <xdr:rowOff>123825</xdr:rowOff>
    </xdr:from>
    <xdr:to>
      <xdr:col>5</xdr:col>
      <xdr:colOff>2809875</xdr:colOff>
      <xdr:row>88</xdr:row>
      <xdr:rowOff>28575</xdr:rowOff>
    </xdr:to>
    <xdr:pic>
      <xdr:nvPicPr>
        <xdr:cNvPr id="57" name="Picture 105" descr="http://a1.espncdn.com/combiner/i?img=/i/teamlogos/ncaa/500/61.png&amp;h=50&amp;scale=crop&amp;w=50&amp;location=origin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8010525" y="233648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2543175</xdr:colOff>
      <xdr:row>89</xdr:row>
      <xdr:rowOff>133350</xdr:rowOff>
    </xdr:from>
    <xdr:to>
      <xdr:col>5</xdr:col>
      <xdr:colOff>2781300</xdr:colOff>
      <xdr:row>90</xdr:row>
      <xdr:rowOff>180975</xdr:rowOff>
    </xdr:to>
    <xdr:pic>
      <xdr:nvPicPr>
        <xdr:cNvPr id="58" name="Picture 92" descr="http://a1.espncdn.com/combiner/i?img=/i/teamlogos/ncaa/500/24.png&amp;h=50&amp;scale=crop&amp;w=50&amp;location=origin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8029575" y="239458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87</xdr:row>
      <xdr:rowOff>180975</xdr:rowOff>
    </xdr:from>
    <xdr:to>
      <xdr:col>5</xdr:col>
      <xdr:colOff>476250</xdr:colOff>
      <xdr:row>89</xdr:row>
      <xdr:rowOff>38100</xdr:rowOff>
    </xdr:to>
    <xdr:pic>
      <xdr:nvPicPr>
        <xdr:cNvPr id="59" name="Picture 20" descr="http://a1.espncdn.com/combiner/i?img=/i/teamlogos/ncaa/500/153.png&amp;h=50&amp;scale=crop&amp;w=50&amp;location=origin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5724525" y="2361247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91</xdr:row>
      <xdr:rowOff>0</xdr:rowOff>
    </xdr:from>
    <xdr:to>
      <xdr:col>5</xdr:col>
      <xdr:colOff>504825</xdr:colOff>
      <xdr:row>92</xdr:row>
      <xdr:rowOff>19050</xdr:rowOff>
    </xdr:to>
    <xdr:pic>
      <xdr:nvPicPr>
        <xdr:cNvPr id="60" name="Picture 47" descr="http://a1.espncdn.com/combiner/i?img=/i/teamlogos/ncaa/500/158.png&amp;h=50&amp;scale=crop&amp;w=50&amp;location=origin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5781675" y="2419350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2571750</xdr:colOff>
      <xdr:row>92</xdr:row>
      <xdr:rowOff>133350</xdr:rowOff>
    </xdr:from>
    <xdr:to>
      <xdr:col>5</xdr:col>
      <xdr:colOff>2809875</xdr:colOff>
      <xdr:row>93</xdr:row>
      <xdr:rowOff>180975</xdr:rowOff>
    </xdr:to>
    <xdr:pic>
      <xdr:nvPicPr>
        <xdr:cNvPr id="61" name="Picture 106" descr="http://a1.espncdn.com/combiner/i?img=/i/teamlogos/ncaa/500/2633.png&amp;h=50&amp;scale=crop&amp;w=50&amp;location=origin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8058150" y="24517350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94</xdr:row>
      <xdr:rowOff>0</xdr:rowOff>
    </xdr:from>
    <xdr:to>
      <xdr:col>5</xdr:col>
      <xdr:colOff>542925</xdr:colOff>
      <xdr:row>95</xdr:row>
      <xdr:rowOff>114300</xdr:rowOff>
    </xdr:to>
    <xdr:pic>
      <xdr:nvPicPr>
        <xdr:cNvPr id="62" name="Picture 122" descr="http://a1.espncdn.com/combiner/i?img=/i/teamlogos/ncaa/500/6.png&amp;h=50&amp;scale=crop&amp;w=50&amp;location=origin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5724525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2571750</xdr:colOff>
      <xdr:row>95</xdr:row>
      <xdr:rowOff>123825</xdr:rowOff>
    </xdr:from>
    <xdr:to>
      <xdr:col>5</xdr:col>
      <xdr:colOff>2809875</xdr:colOff>
      <xdr:row>96</xdr:row>
      <xdr:rowOff>171450</xdr:rowOff>
    </xdr:to>
    <xdr:pic>
      <xdr:nvPicPr>
        <xdr:cNvPr id="63" name="Picture 80" descr="http://a1.espncdn.com/combiner/i?img=/i/teamlogos/ncaa/500/2005.png&amp;h=50&amp;scale=crop&amp;w=50&amp;location=origin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8058150" y="250793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2552700</xdr:colOff>
      <xdr:row>98</xdr:row>
      <xdr:rowOff>114300</xdr:rowOff>
    </xdr:from>
    <xdr:to>
      <xdr:col>5</xdr:col>
      <xdr:colOff>2809875</xdr:colOff>
      <xdr:row>99</xdr:row>
      <xdr:rowOff>180975</xdr:rowOff>
    </xdr:to>
    <xdr:pic>
      <xdr:nvPicPr>
        <xdr:cNvPr id="64" name="Picture 39" descr="http://a1.espncdn.com/combiner/i?img=/i/teamlogos/ncaa/500/130.png&amp;h=50&amp;scale=crop&amp;w=50&amp;location=origin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8039100" y="25641300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247651</xdr:colOff>
      <xdr:row>97</xdr:row>
      <xdr:rowOff>19050</xdr:rowOff>
    </xdr:from>
    <xdr:to>
      <xdr:col>5</xdr:col>
      <xdr:colOff>514351</xdr:colOff>
      <xdr:row>98</xdr:row>
      <xdr:rowOff>95250</xdr:rowOff>
    </xdr:to>
    <xdr:pic>
      <xdr:nvPicPr>
        <xdr:cNvPr id="65" name="Picture 14" descr="http://a1.espncdn.com/combiner/i?img=/i/teamlogos/ncaa/500/52.png&amp;h=50&amp;scale=crop&amp;w=50&amp;location=origin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5734051" y="2535555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2552700</xdr:colOff>
      <xdr:row>101</xdr:row>
      <xdr:rowOff>133350</xdr:rowOff>
    </xdr:from>
    <xdr:to>
      <xdr:col>5</xdr:col>
      <xdr:colOff>2781300</xdr:colOff>
      <xdr:row>102</xdr:row>
      <xdr:rowOff>171450</xdr:rowOff>
    </xdr:to>
    <xdr:pic>
      <xdr:nvPicPr>
        <xdr:cNvPr id="66" name="Picture 15" descr="http://a1.espncdn.com/combiner/i?img=/i/teamlogos/ncaa/500/97.png&amp;h=50&amp;scale=crop&amp;w=50&amp;location=origin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8039100" y="262318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238125</xdr:colOff>
      <xdr:row>99</xdr:row>
      <xdr:rowOff>104775</xdr:rowOff>
    </xdr:from>
    <xdr:to>
      <xdr:col>5</xdr:col>
      <xdr:colOff>619125</xdr:colOff>
      <xdr:row>101</xdr:row>
      <xdr:rowOff>104775</xdr:rowOff>
    </xdr:to>
    <xdr:pic>
      <xdr:nvPicPr>
        <xdr:cNvPr id="67" name="Picture 114" descr="http://a1.espncdn.com/combiner/i?img=/i/teamlogos/ncaa/500/99.png&amp;h=50&amp;scale=crop&amp;w=50&amp;location=origin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5724525" y="25822275"/>
          <a:ext cx="381000" cy="381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2505075</xdr:colOff>
      <xdr:row>104</xdr:row>
      <xdr:rowOff>142875</xdr:rowOff>
    </xdr:from>
    <xdr:to>
      <xdr:col>5</xdr:col>
      <xdr:colOff>2762250</xdr:colOff>
      <xdr:row>106</xdr:row>
      <xdr:rowOff>19050</xdr:rowOff>
    </xdr:to>
    <xdr:pic>
      <xdr:nvPicPr>
        <xdr:cNvPr id="68" name="Picture 108" descr="http://a1.espncdn.com/combiner/i?img=/i/teamlogos/ncaa/500/96.png&amp;h=50&amp;scale=crop&amp;w=50&amp;location=origi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7991475" y="26812875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304800</xdr:colOff>
      <xdr:row>102</xdr:row>
      <xdr:rowOff>180975</xdr:rowOff>
    </xdr:from>
    <xdr:to>
      <xdr:col>5</xdr:col>
      <xdr:colOff>561975</xdr:colOff>
      <xdr:row>104</xdr:row>
      <xdr:rowOff>57150</xdr:rowOff>
    </xdr:to>
    <xdr:pic>
      <xdr:nvPicPr>
        <xdr:cNvPr id="69" name="Picture 26" descr="http://a1.espncdn.com/combiner/i?img=/i/teamlogos/ncaa/500/59.png&amp;h=50&amp;scale=crop&amp;w=50&amp;location=origi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5791200" y="26469975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2457450</xdr:colOff>
      <xdr:row>108</xdr:row>
      <xdr:rowOff>161925</xdr:rowOff>
    </xdr:from>
    <xdr:to>
      <xdr:col>5</xdr:col>
      <xdr:colOff>2695575</xdr:colOff>
      <xdr:row>108</xdr:row>
      <xdr:rowOff>400050</xdr:rowOff>
    </xdr:to>
    <xdr:pic>
      <xdr:nvPicPr>
        <xdr:cNvPr id="70" name="Picture 96" descr="http://a1.espncdn.com/combiner/i?img=/i/teamlogos/ncaa/500/264.png&amp;h=50&amp;scale=crop&amp;w=50&amp;location=origin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7943850" y="283559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333375</xdr:colOff>
      <xdr:row>106</xdr:row>
      <xdr:rowOff>152400</xdr:rowOff>
    </xdr:from>
    <xdr:to>
      <xdr:col>5</xdr:col>
      <xdr:colOff>600075</xdr:colOff>
      <xdr:row>106</xdr:row>
      <xdr:rowOff>419100</xdr:rowOff>
    </xdr:to>
    <xdr:pic>
      <xdr:nvPicPr>
        <xdr:cNvPr id="71" name="Picture 111" descr="http://a1.espncdn.com/combiner/i?img=/i/teamlogos/ncaa/500/333.png&amp;h=50&amp;scale=crop&amp;w=50&amp;location=origin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5819775" y="27203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2543175</xdr:colOff>
      <xdr:row>110</xdr:row>
      <xdr:rowOff>133350</xdr:rowOff>
    </xdr:from>
    <xdr:to>
      <xdr:col>5</xdr:col>
      <xdr:colOff>2771775</xdr:colOff>
      <xdr:row>111</xdr:row>
      <xdr:rowOff>171450</xdr:rowOff>
    </xdr:to>
    <xdr:pic>
      <xdr:nvPicPr>
        <xdr:cNvPr id="72" name="Picture 38" descr="http://a1.espncdn.com/combiner/i?img=/i/teamlogos/ncaa/500/194.png&amp;h=50&amp;scale=crop&amp;w=50&amp;location=origin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8029575" y="290893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333375</xdr:colOff>
      <xdr:row>109</xdr:row>
      <xdr:rowOff>19050</xdr:rowOff>
    </xdr:from>
    <xdr:to>
      <xdr:col>5</xdr:col>
      <xdr:colOff>561975</xdr:colOff>
      <xdr:row>110</xdr:row>
      <xdr:rowOff>57150</xdr:rowOff>
    </xdr:to>
    <xdr:pic>
      <xdr:nvPicPr>
        <xdr:cNvPr id="73" name="Picture 13" descr="http://a1.espncdn.com/combiner/i?img=/i/teamlogos/ncaa/500/228.png&amp;h=50&amp;scale=crop&amp;w=50&amp;location=origi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5819775" y="287845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2543175</xdr:colOff>
      <xdr:row>113</xdr:row>
      <xdr:rowOff>161925</xdr:rowOff>
    </xdr:from>
    <xdr:to>
      <xdr:col>5</xdr:col>
      <xdr:colOff>2771775</xdr:colOff>
      <xdr:row>115</xdr:row>
      <xdr:rowOff>9525</xdr:rowOff>
    </xdr:to>
    <xdr:pic>
      <xdr:nvPicPr>
        <xdr:cNvPr id="74" name="Picture 46" descr="http://a1.espncdn.com/combiner/i?img=/i/teamlogos/ncaa/500/275.png&amp;h=50&amp;scale=crop&amp;w=50&amp;location=origin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8029575" y="2968942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111</xdr:row>
      <xdr:rowOff>180975</xdr:rowOff>
    </xdr:from>
    <xdr:to>
      <xdr:col>5</xdr:col>
      <xdr:colOff>438150</xdr:colOff>
      <xdr:row>113</xdr:row>
      <xdr:rowOff>66675</xdr:rowOff>
    </xdr:to>
    <xdr:pic>
      <xdr:nvPicPr>
        <xdr:cNvPr id="75" name="Picture 75" descr="http://a1.espncdn.com/combiner/i?img=/i/teamlogos/ncaa/500/2711.png&amp;h=50&amp;scale=crop&amp;w=50&amp;location=origi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5657850" y="293274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2495550</xdr:colOff>
      <xdr:row>116</xdr:row>
      <xdr:rowOff>104775</xdr:rowOff>
    </xdr:from>
    <xdr:to>
      <xdr:col>5</xdr:col>
      <xdr:colOff>2790825</xdr:colOff>
      <xdr:row>118</xdr:row>
      <xdr:rowOff>19050</xdr:rowOff>
    </xdr:to>
    <xdr:pic>
      <xdr:nvPicPr>
        <xdr:cNvPr id="76" name="Picture 104" descr="http://a1.espncdn.com/combiner/i?img=/i/teamlogos/ncaa/500/57.png&amp;h=50&amp;scale=crop&amp;w=50&amp;location=origin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7981950" y="302037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114</xdr:row>
      <xdr:rowOff>180975</xdr:rowOff>
    </xdr:from>
    <xdr:to>
      <xdr:col>5</xdr:col>
      <xdr:colOff>438150</xdr:colOff>
      <xdr:row>116</xdr:row>
      <xdr:rowOff>47625</xdr:rowOff>
    </xdr:to>
    <xdr:pic>
      <xdr:nvPicPr>
        <xdr:cNvPr id="77" name="Picture 44" descr="http://a1.espncdn.com/combiner/i?img=/i/teamlogos/ncaa/500/2294.png&amp;h=50&amp;scale=crop&amp;w=50&amp;location=origin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5676900" y="2989897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2527852</xdr:colOff>
      <xdr:row>119</xdr:row>
      <xdr:rowOff>141633</xdr:rowOff>
    </xdr:from>
    <xdr:to>
      <xdr:col>5</xdr:col>
      <xdr:colOff>2794552</xdr:colOff>
      <xdr:row>121</xdr:row>
      <xdr:rowOff>27333</xdr:rowOff>
    </xdr:to>
    <xdr:pic>
      <xdr:nvPicPr>
        <xdr:cNvPr id="78" name="Picture 40" descr="http://a1.espncdn.com/combiner/i?img=/i/teamlogos/ncaa/500/213.png&amp;h=50&amp;scale=crop&amp;w=50&amp;location=origin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8019222" y="30812133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190086</xdr:colOff>
      <xdr:row>118</xdr:row>
      <xdr:rowOff>17808</xdr:rowOff>
    </xdr:from>
    <xdr:to>
      <xdr:col>5</xdr:col>
      <xdr:colOff>428211</xdr:colOff>
      <xdr:row>119</xdr:row>
      <xdr:rowOff>65433</xdr:rowOff>
    </xdr:to>
    <xdr:pic>
      <xdr:nvPicPr>
        <xdr:cNvPr id="79" name="Picture 98" descr="http://a1.espncdn.com/combiner/i?img=/i/teamlogos/ncaa/500/30.png&amp;h=50&amp;scale=crop&amp;w=50&amp;location=origin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5681456" y="30497808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277053</xdr:colOff>
      <xdr:row>121</xdr:row>
      <xdr:rowOff>161925</xdr:rowOff>
    </xdr:from>
    <xdr:to>
      <xdr:col>5</xdr:col>
      <xdr:colOff>515178</xdr:colOff>
      <xdr:row>121</xdr:row>
      <xdr:rowOff>400050</xdr:rowOff>
    </xdr:to>
    <xdr:pic>
      <xdr:nvPicPr>
        <xdr:cNvPr id="80" name="Picture 117" descr="http://a1.espncdn.com/combiner/i?img=/i/teamlogos/ncaa/500/2.png&amp;h=50&amp;scale=crop&amp;w=50&amp;location=origin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5768423" y="31213425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2520398</xdr:colOff>
      <xdr:row>123</xdr:row>
      <xdr:rowOff>149915</xdr:rowOff>
    </xdr:from>
    <xdr:to>
      <xdr:col>5</xdr:col>
      <xdr:colOff>2777573</xdr:colOff>
      <xdr:row>123</xdr:row>
      <xdr:rowOff>407090</xdr:rowOff>
    </xdr:to>
    <xdr:pic>
      <xdr:nvPicPr>
        <xdr:cNvPr id="81" name="Picture 27" descr="http://a1.espncdn.com/combiner/i?img=/i/teamlogos/ncaa/500/201.png&amp;h=50&amp;scale=crop&amp;w=50&amp;location=origin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8011768" y="32344415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314739</xdr:colOff>
      <xdr:row>124</xdr:row>
      <xdr:rowOff>0</xdr:rowOff>
    </xdr:from>
    <xdr:to>
      <xdr:col>5</xdr:col>
      <xdr:colOff>581439</xdr:colOff>
      <xdr:row>125</xdr:row>
      <xdr:rowOff>76200</xdr:rowOff>
    </xdr:to>
    <xdr:pic>
      <xdr:nvPicPr>
        <xdr:cNvPr id="83" name="Picture 111" descr="http://a1.espncdn.com/combiner/i?img=/i/teamlogos/ncaa/500/333.png&amp;h=50&amp;scale=crop&amp;w=50&amp;location=origin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857096B-E698-4642-97D3-42E8B343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5806109" y="327660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2517913</xdr:colOff>
      <xdr:row>125</xdr:row>
      <xdr:rowOff>132522</xdr:rowOff>
    </xdr:from>
    <xdr:to>
      <xdr:col>5</xdr:col>
      <xdr:colOff>2746513</xdr:colOff>
      <xdr:row>126</xdr:row>
      <xdr:rowOff>170622</xdr:rowOff>
    </xdr:to>
    <xdr:pic>
      <xdr:nvPicPr>
        <xdr:cNvPr id="85" name="Picture 13" descr="http://a1.espncdn.com/combiner/i?img=/i/teamlogos/ncaa/500/228.png&amp;h=50&amp;scale=crop&amp;w=50&amp;location=origi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83588DD9-06FF-47FC-9F4C-7952776F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8009283" y="33089022"/>
          <a:ext cx="228600" cy="228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123824</xdr:rowOff>
    </xdr:from>
    <xdr:to>
      <xdr:col>0</xdr:col>
      <xdr:colOff>381000</xdr:colOff>
      <xdr:row>3</xdr:row>
      <xdr:rowOff>19049</xdr:rowOff>
    </xdr:to>
    <xdr:pic>
      <xdr:nvPicPr>
        <xdr:cNvPr id="2050" name="Picture 2" descr="http://a1.espncdn.com/combiner/i?img=/i/teamlogos/ncaa/500/58.png&amp;h=50&amp;scale=crop&amp;w=50&amp;location=origi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04824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2</xdr:row>
      <xdr:rowOff>133349</xdr:rowOff>
    </xdr:from>
    <xdr:to>
      <xdr:col>0</xdr:col>
      <xdr:colOff>514350</xdr:colOff>
      <xdr:row>4</xdr:row>
      <xdr:rowOff>9524</xdr:rowOff>
    </xdr:to>
    <xdr:pic>
      <xdr:nvPicPr>
        <xdr:cNvPr id="2051" name="Picture 3" descr="http://a1.espncdn.com/combiner/i?img=/i/teamlogos/ncaa/500/2132.png&amp;h=50&amp;scale=crop&amp;w=50&amp;location=origi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7048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3</xdr:row>
      <xdr:rowOff>180974</xdr:rowOff>
    </xdr:from>
    <xdr:to>
      <xdr:col>0</xdr:col>
      <xdr:colOff>314325</xdr:colOff>
      <xdr:row>5</xdr:row>
      <xdr:rowOff>38099</xdr:rowOff>
    </xdr:to>
    <xdr:pic>
      <xdr:nvPicPr>
        <xdr:cNvPr id="2052" name="Picture 4" descr="http://a1.espncdn.com/combiner/i?img=/i/teamlogos/ncaa/500/41.png&amp;h=50&amp;scale=crop&amp;w=50&amp;location=origi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94297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4</xdr:row>
      <xdr:rowOff>171450</xdr:rowOff>
    </xdr:from>
    <xdr:to>
      <xdr:col>0</xdr:col>
      <xdr:colOff>428625</xdr:colOff>
      <xdr:row>6</xdr:row>
      <xdr:rowOff>9525</xdr:rowOff>
    </xdr:to>
    <xdr:pic>
      <xdr:nvPicPr>
        <xdr:cNvPr id="2053" name="Picture 5" descr="http://a1.espncdn.com/combiner/i?img=/i/teamlogos/ncaa/500/151.png&amp;h=50&amp;scale=crop&amp;w=50&amp;location=origin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" y="1123950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5</xdr:row>
      <xdr:rowOff>114300</xdr:rowOff>
    </xdr:from>
    <xdr:to>
      <xdr:col>0</xdr:col>
      <xdr:colOff>371475</xdr:colOff>
      <xdr:row>7</xdr:row>
      <xdr:rowOff>19050</xdr:rowOff>
    </xdr:to>
    <xdr:pic>
      <xdr:nvPicPr>
        <xdr:cNvPr id="2054" name="Picture 6" descr="http://a1.espncdn.com/combiner/i?img=/i/teamlogos/ncaa/500/2116.png&amp;h=50&amp;scale=crop&amp;w=50&amp;location=origin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12573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8</xdr:row>
      <xdr:rowOff>190499</xdr:rowOff>
    </xdr:from>
    <xdr:to>
      <xdr:col>0</xdr:col>
      <xdr:colOff>238124</xdr:colOff>
      <xdr:row>10</xdr:row>
      <xdr:rowOff>9524</xdr:rowOff>
    </xdr:to>
    <xdr:pic>
      <xdr:nvPicPr>
        <xdr:cNvPr id="2055" name="Picture 7" descr="http://a1.espncdn.com/combiner/i?img=/i/teamlogos/ncaa/500/248.png&amp;h=50&amp;scale=crop&amp;w=50&amp;location=origin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099" y="1714499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9</xdr:row>
      <xdr:rowOff>114300</xdr:rowOff>
    </xdr:from>
    <xdr:to>
      <xdr:col>0</xdr:col>
      <xdr:colOff>552450</xdr:colOff>
      <xdr:row>10</xdr:row>
      <xdr:rowOff>152400</xdr:rowOff>
    </xdr:to>
    <xdr:pic>
      <xdr:nvPicPr>
        <xdr:cNvPr id="2056" name="Picture 8" descr="http://a1.espncdn.com/combiner/i?img=/i/teamlogos/ncaa/500/2426.png&amp;h=50&amp;scale=crop&amp;w=50&amp;location=origin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3850" y="182880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47624</xdr:colOff>
      <xdr:row>10</xdr:row>
      <xdr:rowOff>142874</xdr:rowOff>
    </xdr:from>
    <xdr:to>
      <xdr:col>0</xdr:col>
      <xdr:colOff>266700</xdr:colOff>
      <xdr:row>11</xdr:row>
      <xdr:rowOff>171450</xdr:rowOff>
    </xdr:to>
    <xdr:pic>
      <xdr:nvPicPr>
        <xdr:cNvPr id="2057" name="Picture 9" descr="http://a1.espncdn.com/combiner/i?img=/i/teamlogos/ncaa/500/235.png&amp;h=50&amp;scale=crop&amp;w=50&amp;location=origin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4" y="2047874"/>
          <a:ext cx="219076" cy="2190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11</xdr:row>
      <xdr:rowOff>123824</xdr:rowOff>
    </xdr:from>
    <xdr:to>
      <xdr:col>0</xdr:col>
      <xdr:colOff>561974</xdr:colOff>
      <xdr:row>13</xdr:row>
      <xdr:rowOff>38099</xdr:rowOff>
    </xdr:to>
    <xdr:pic>
      <xdr:nvPicPr>
        <xdr:cNvPr id="2058" name="Picture 10" descr="http://a1.espncdn.com/combiner/i?img=/i/teamlogos/ncaa/500/202.png&amp;h=50&amp;scale=crop&amp;w=50&amp;location=origin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66699" y="221932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</xdr:colOff>
      <xdr:row>12</xdr:row>
      <xdr:rowOff>133350</xdr:rowOff>
    </xdr:from>
    <xdr:to>
      <xdr:col>0</xdr:col>
      <xdr:colOff>428625</xdr:colOff>
      <xdr:row>14</xdr:row>
      <xdr:rowOff>76200</xdr:rowOff>
    </xdr:to>
    <xdr:pic>
      <xdr:nvPicPr>
        <xdr:cNvPr id="2059" name="Picture 11" descr="http://a1.espncdn.com/combiner/i?img=/i/teamlogos/ncaa/500/2567.png&amp;h=50&amp;scale=crop&amp;w=50&amp;location=origin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775" y="2419350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390525</xdr:colOff>
      <xdr:row>13</xdr:row>
      <xdr:rowOff>152400</xdr:rowOff>
    </xdr:from>
    <xdr:to>
      <xdr:col>1</xdr:col>
      <xdr:colOff>28575</xdr:colOff>
      <xdr:row>15</xdr:row>
      <xdr:rowOff>19050</xdr:rowOff>
    </xdr:to>
    <xdr:pic>
      <xdr:nvPicPr>
        <xdr:cNvPr id="2060" name="Picture 12" descr="http://a1.espncdn.com/combiner/i?img=/i/teamlogos/ncaa/500/2655.png&amp;h=50&amp;scale=crop&amp;w=50&amp;location=origin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90525" y="262890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17</xdr:row>
      <xdr:rowOff>142875</xdr:rowOff>
    </xdr:from>
    <xdr:to>
      <xdr:col>0</xdr:col>
      <xdr:colOff>285750</xdr:colOff>
      <xdr:row>18</xdr:row>
      <xdr:rowOff>180975</xdr:rowOff>
    </xdr:to>
    <xdr:pic>
      <xdr:nvPicPr>
        <xdr:cNvPr id="2061" name="Picture 13" descr="http://a1.espncdn.com/combiner/i?img=/i/teamlogos/ncaa/500/228.png&amp;h=50&amp;scale=crop&amp;w=50&amp;location=origin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7150" y="338137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285749</xdr:colOff>
      <xdr:row>18</xdr:row>
      <xdr:rowOff>133349</xdr:rowOff>
    </xdr:from>
    <xdr:to>
      <xdr:col>0</xdr:col>
      <xdr:colOff>581024</xdr:colOff>
      <xdr:row>20</xdr:row>
      <xdr:rowOff>47624</xdr:rowOff>
    </xdr:to>
    <xdr:pic>
      <xdr:nvPicPr>
        <xdr:cNvPr id="2062" name="Picture 14" descr="http://a1.espncdn.com/combiner/i?img=/i/teamlogos/ncaa/500/52.png&amp;h=50&amp;scale=crop&amp;w=50&amp;location=origin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85749" y="356234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19</xdr:row>
      <xdr:rowOff>152400</xdr:rowOff>
    </xdr:from>
    <xdr:to>
      <xdr:col>0</xdr:col>
      <xdr:colOff>304800</xdr:colOff>
      <xdr:row>21</xdr:row>
      <xdr:rowOff>57150</xdr:rowOff>
    </xdr:to>
    <xdr:pic>
      <xdr:nvPicPr>
        <xdr:cNvPr id="2063" name="Picture 15" descr="http://a1.espncdn.com/combiner/i?img=/i/teamlogos/ncaa/500/97.png&amp;h=50&amp;scale=crop&amp;w=50&amp;location=origin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" y="37719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20</xdr:row>
      <xdr:rowOff>152400</xdr:rowOff>
    </xdr:from>
    <xdr:to>
      <xdr:col>0</xdr:col>
      <xdr:colOff>561975</xdr:colOff>
      <xdr:row>22</xdr:row>
      <xdr:rowOff>38100</xdr:rowOff>
    </xdr:to>
    <xdr:pic>
      <xdr:nvPicPr>
        <xdr:cNvPr id="2064" name="Picture 16" descr="http://a1.espncdn.com/combiner/i?img=/i/teamlogos/ncaa/500/152.png&amp;h=50&amp;scale=crop&amp;w=50&amp;location=origin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95275" y="3962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171449</xdr:rowOff>
    </xdr:from>
    <xdr:to>
      <xdr:col>0</xdr:col>
      <xdr:colOff>238125</xdr:colOff>
      <xdr:row>23</xdr:row>
      <xdr:rowOff>28574</xdr:rowOff>
    </xdr:to>
    <xdr:pic>
      <xdr:nvPicPr>
        <xdr:cNvPr id="2065" name="Picture 17" descr="http://a1.espncdn.com/combiner/i?img=/i/teamlogos/ncaa/500/183.png&amp;h=50&amp;scale=crop&amp;w=50&amp;location=origin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41719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276224</xdr:colOff>
      <xdr:row>22</xdr:row>
      <xdr:rowOff>142874</xdr:rowOff>
    </xdr:from>
    <xdr:to>
      <xdr:col>0</xdr:col>
      <xdr:colOff>571499</xdr:colOff>
      <xdr:row>24</xdr:row>
      <xdr:rowOff>57149</xdr:rowOff>
    </xdr:to>
    <xdr:pic>
      <xdr:nvPicPr>
        <xdr:cNvPr id="2066" name="Picture 18" descr="http://a1.espncdn.com/combiner/i?img=/i/teamlogos/ncaa/500/154.png&amp;h=50&amp;scale=crop&amp;w=50&amp;location=origin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76224" y="433387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23</xdr:row>
      <xdr:rowOff>161924</xdr:rowOff>
    </xdr:from>
    <xdr:to>
      <xdr:col>0</xdr:col>
      <xdr:colOff>266699</xdr:colOff>
      <xdr:row>25</xdr:row>
      <xdr:rowOff>38099</xdr:rowOff>
    </xdr:to>
    <xdr:pic>
      <xdr:nvPicPr>
        <xdr:cNvPr id="2067" name="Picture 19" descr="http://a1.espncdn.com/combiner/i?img=/i/teamlogos/ncaa/500/103.png&amp;h=50&amp;scale=crop&amp;w=50&amp;location=origin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524" y="454342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26</xdr:row>
      <xdr:rowOff>161924</xdr:rowOff>
    </xdr:from>
    <xdr:to>
      <xdr:col>0</xdr:col>
      <xdr:colOff>247649</xdr:colOff>
      <xdr:row>28</xdr:row>
      <xdr:rowOff>19049</xdr:rowOff>
    </xdr:to>
    <xdr:pic>
      <xdr:nvPicPr>
        <xdr:cNvPr id="2068" name="Picture 20" descr="http://a1.espncdn.com/combiner/i?img=/i/teamlogos/ncaa/500/153.png&amp;h=50&amp;scale=crop&amp;w=50&amp;location=origin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524" y="51149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27</xdr:row>
      <xdr:rowOff>133350</xdr:rowOff>
    </xdr:from>
    <xdr:to>
      <xdr:col>0</xdr:col>
      <xdr:colOff>600075</xdr:colOff>
      <xdr:row>29</xdr:row>
      <xdr:rowOff>57150</xdr:rowOff>
    </xdr:to>
    <xdr:pic>
      <xdr:nvPicPr>
        <xdr:cNvPr id="2069" name="Picture 21" descr="http://a1.espncdn.com/combiner/i?img=/i/teamlogos/ncaa/500/221.png&amp;h=50&amp;scale=crop&amp;w=50&amp;location=origin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95275" y="5276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76199</xdr:colOff>
      <xdr:row>28</xdr:row>
      <xdr:rowOff>171449</xdr:rowOff>
    </xdr:from>
    <xdr:to>
      <xdr:col>0</xdr:col>
      <xdr:colOff>314324</xdr:colOff>
      <xdr:row>30</xdr:row>
      <xdr:rowOff>28574</xdr:rowOff>
    </xdr:to>
    <xdr:pic>
      <xdr:nvPicPr>
        <xdr:cNvPr id="2070" name="Picture 22" descr="http://a1.espncdn.com/combiner/i?img=/i/teamlogos/ncaa/500/2390.png&amp;h=50&amp;scale=crop&amp;w=50&amp;location=origin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76199" y="55054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342899</xdr:colOff>
      <xdr:row>29</xdr:row>
      <xdr:rowOff>171449</xdr:rowOff>
    </xdr:from>
    <xdr:to>
      <xdr:col>0</xdr:col>
      <xdr:colOff>600074</xdr:colOff>
      <xdr:row>31</xdr:row>
      <xdr:rowOff>47624</xdr:rowOff>
    </xdr:to>
    <xdr:pic>
      <xdr:nvPicPr>
        <xdr:cNvPr id="2071" name="Picture 23" descr="http://a1.espncdn.com/combiner/i?img=/i/teamlogos/ncaa/500/150.png&amp;h=50&amp;scale=crop&amp;w=50&amp;location=origin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42899" y="56959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30</xdr:row>
      <xdr:rowOff>133350</xdr:rowOff>
    </xdr:from>
    <xdr:to>
      <xdr:col>0</xdr:col>
      <xdr:colOff>342900</xdr:colOff>
      <xdr:row>32</xdr:row>
      <xdr:rowOff>57150</xdr:rowOff>
    </xdr:to>
    <xdr:pic>
      <xdr:nvPicPr>
        <xdr:cNvPr id="2072" name="Picture 24" descr="http://a1.espncdn.com/combiner/i?img=/i/teamlogos/ncaa/500/259.png&amp;h=50&amp;scale=crop&amp;w=50&amp;location=origin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38100" y="58483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361950</xdr:colOff>
      <xdr:row>31</xdr:row>
      <xdr:rowOff>161925</xdr:rowOff>
    </xdr:from>
    <xdr:to>
      <xdr:col>1</xdr:col>
      <xdr:colOff>0</xdr:colOff>
      <xdr:row>33</xdr:row>
      <xdr:rowOff>28575</xdr:rowOff>
    </xdr:to>
    <xdr:pic>
      <xdr:nvPicPr>
        <xdr:cNvPr id="2073" name="Picture 25" descr="http://a1.espncdn.com/combiner/i?img=/i/teamlogos/ncaa/500/258.png&amp;h=50&amp;scale=crop&amp;w=50&amp;location=origin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61950" y="60674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133349</xdr:rowOff>
    </xdr:from>
    <xdr:to>
      <xdr:col>0</xdr:col>
      <xdr:colOff>295275</xdr:colOff>
      <xdr:row>34</xdr:row>
      <xdr:rowOff>47624</xdr:rowOff>
    </xdr:to>
    <xdr:pic>
      <xdr:nvPicPr>
        <xdr:cNvPr id="2074" name="Picture 26" descr="http://a1.espncdn.com/combiner/i?img=/i/teamlogos/ncaa/500/59.png&amp;h=50&amp;scale=crop&amp;w=50&amp;location=origin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622934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371474</xdr:colOff>
      <xdr:row>36</xdr:row>
      <xdr:rowOff>171449</xdr:rowOff>
    </xdr:from>
    <xdr:to>
      <xdr:col>0</xdr:col>
      <xdr:colOff>590549</xdr:colOff>
      <xdr:row>38</xdr:row>
      <xdr:rowOff>9524</xdr:rowOff>
    </xdr:to>
    <xdr:pic>
      <xdr:nvPicPr>
        <xdr:cNvPr id="2075" name="Picture 27" descr="http://a1.espncdn.com/combiner/i?img=/i/teamlogos/ncaa/500/201.png&amp;h=50&amp;scale=crop&amp;w=50&amp;location=origin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71474" y="7029449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37</xdr:row>
      <xdr:rowOff>133350</xdr:rowOff>
    </xdr:from>
    <xdr:to>
      <xdr:col>0</xdr:col>
      <xdr:colOff>381000</xdr:colOff>
      <xdr:row>39</xdr:row>
      <xdr:rowOff>38100</xdr:rowOff>
    </xdr:to>
    <xdr:pic>
      <xdr:nvPicPr>
        <xdr:cNvPr id="2076" name="Picture 28" descr="http://a1.espncdn.com/combiner/i?img=/i/teamlogos/ncaa/500/197.png&amp;h=50&amp;scale=crop&amp;w=50&amp;location=origin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95250" y="71818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38</xdr:row>
      <xdr:rowOff>142875</xdr:rowOff>
    </xdr:from>
    <xdr:to>
      <xdr:col>0</xdr:col>
      <xdr:colOff>561975</xdr:colOff>
      <xdr:row>40</xdr:row>
      <xdr:rowOff>66675</xdr:rowOff>
    </xdr:to>
    <xdr:pic>
      <xdr:nvPicPr>
        <xdr:cNvPr id="2077" name="Picture 29" descr="http://a1.espncdn.com/combiner/i?img=/i/teamlogos/ncaa/500/2628.png&amp;h=50&amp;scale=crop&amp;w=50&amp;location=origin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257175" y="7381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39</xdr:row>
      <xdr:rowOff>180975</xdr:rowOff>
    </xdr:from>
    <xdr:to>
      <xdr:col>0</xdr:col>
      <xdr:colOff>276225</xdr:colOff>
      <xdr:row>41</xdr:row>
      <xdr:rowOff>9525</xdr:rowOff>
    </xdr:to>
    <xdr:pic>
      <xdr:nvPicPr>
        <xdr:cNvPr id="2078" name="Picture 30" descr="http://a1.espncdn.com/combiner/i?img=/i/teamlogos/ncaa/500/239.png&amp;h=50&amp;scale=crop&amp;w=50&amp;location=origin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66675" y="761047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323849</xdr:colOff>
      <xdr:row>41</xdr:row>
      <xdr:rowOff>9524</xdr:rowOff>
    </xdr:from>
    <xdr:to>
      <xdr:col>0</xdr:col>
      <xdr:colOff>561974</xdr:colOff>
      <xdr:row>42</xdr:row>
      <xdr:rowOff>57149</xdr:rowOff>
    </xdr:to>
    <xdr:pic>
      <xdr:nvPicPr>
        <xdr:cNvPr id="2079" name="Picture 31" descr="http://a1.espncdn.com/combiner/i?img=/i/teamlogos/ncaa/500/2641.png&amp;h=50&amp;scale=crop&amp;w=50&amp;location=origin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323849" y="78200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190499</xdr:rowOff>
    </xdr:from>
    <xdr:to>
      <xdr:col>0</xdr:col>
      <xdr:colOff>219075</xdr:colOff>
      <xdr:row>43</xdr:row>
      <xdr:rowOff>28574</xdr:rowOff>
    </xdr:to>
    <xdr:pic>
      <xdr:nvPicPr>
        <xdr:cNvPr id="2080" name="Picture 32" descr="http://a1.espncdn.com/combiner/i?img=/i/teamlogos/ncaa/500/277.png&amp;h=50&amp;scale=crop&amp;w=50&amp;location=origin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8000999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42</xdr:row>
      <xdr:rowOff>152400</xdr:rowOff>
    </xdr:from>
    <xdr:to>
      <xdr:col>0</xdr:col>
      <xdr:colOff>561975</xdr:colOff>
      <xdr:row>44</xdr:row>
      <xdr:rowOff>19050</xdr:rowOff>
    </xdr:to>
    <xdr:pic>
      <xdr:nvPicPr>
        <xdr:cNvPr id="2081" name="Picture 33" descr="http://a1.espncdn.com/combiner/i?img=/i/teamlogos/ncaa/500/251.png&amp;h=50&amp;scale=crop&amp;w=50&amp;location=origin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314325" y="815340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66674</xdr:colOff>
      <xdr:row>43</xdr:row>
      <xdr:rowOff>161924</xdr:rowOff>
    </xdr:from>
    <xdr:to>
      <xdr:col>0</xdr:col>
      <xdr:colOff>323849</xdr:colOff>
      <xdr:row>45</xdr:row>
      <xdr:rowOff>38099</xdr:rowOff>
    </xdr:to>
    <xdr:pic>
      <xdr:nvPicPr>
        <xdr:cNvPr id="2082" name="Picture 34" descr="http://a1.espncdn.com/combiner/i?img=/i/teamlogos/ncaa/500/2306.png&amp;h=50&amp;scale=crop&amp;w=50&amp;location=origin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66674" y="835342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44</xdr:row>
      <xdr:rowOff>142875</xdr:rowOff>
    </xdr:from>
    <xdr:to>
      <xdr:col>0</xdr:col>
      <xdr:colOff>571500</xdr:colOff>
      <xdr:row>46</xdr:row>
      <xdr:rowOff>47625</xdr:rowOff>
    </xdr:to>
    <xdr:pic>
      <xdr:nvPicPr>
        <xdr:cNvPr id="2083" name="Picture 35" descr="http://a1.espncdn.com/combiner/i?img=/i/teamlogos/ncaa/500/66.png&amp;h=50&amp;scale=crop&amp;w=50&amp;location=origin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285750" y="85248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133349</xdr:rowOff>
    </xdr:from>
    <xdr:to>
      <xdr:col>0</xdr:col>
      <xdr:colOff>276225</xdr:colOff>
      <xdr:row>47</xdr:row>
      <xdr:rowOff>28574</xdr:rowOff>
    </xdr:to>
    <xdr:pic>
      <xdr:nvPicPr>
        <xdr:cNvPr id="2084" name="Picture 36" descr="http://a1.espncdn.com/combiner/i?img=/i/teamlogos/ncaa/500/2305.png&amp;h=50&amp;scale=crop&amp;w=50&amp;location=origin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0" y="870584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161924</xdr:rowOff>
    </xdr:from>
    <xdr:to>
      <xdr:col>0</xdr:col>
      <xdr:colOff>238125</xdr:colOff>
      <xdr:row>51</xdr:row>
      <xdr:rowOff>19049</xdr:rowOff>
    </xdr:to>
    <xdr:pic>
      <xdr:nvPicPr>
        <xdr:cNvPr id="2085" name="Picture 37" descr="http://a1.espncdn.com/combiner/i?img=/i/teamlogos/ncaa/500/127.png&amp;h=50&amp;scale=crop&amp;w=50&amp;location=origin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94964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50</xdr:row>
      <xdr:rowOff>152400</xdr:rowOff>
    </xdr:from>
    <xdr:to>
      <xdr:col>0</xdr:col>
      <xdr:colOff>571500</xdr:colOff>
      <xdr:row>52</xdr:row>
      <xdr:rowOff>0</xdr:rowOff>
    </xdr:to>
    <xdr:pic>
      <xdr:nvPicPr>
        <xdr:cNvPr id="2086" name="Picture 38" descr="http://a1.espncdn.com/combiner/i?img=/i/teamlogos/ncaa/500/194.png&amp;h=50&amp;scale=crop&amp;w=50&amp;location=origin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342900" y="967740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51</xdr:row>
      <xdr:rowOff>142874</xdr:rowOff>
    </xdr:from>
    <xdr:to>
      <xdr:col>0</xdr:col>
      <xdr:colOff>276224</xdr:colOff>
      <xdr:row>53</xdr:row>
      <xdr:rowOff>19049</xdr:rowOff>
    </xdr:to>
    <xdr:pic>
      <xdr:nvPicPr>
        <xdr:cNvPr id="2087" name="Picture 39" descr="http://a1.espncdn.com/combiner/i?img=/i/teamlogos/ncaa/500/130.png&amp;h=50&amp;scale=crop&amp;w=50&amp;location=origin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9049" y="985837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52</xdr:row>
      <xdr:rowOff>152400</xdr:rowOff>
    </xdr:from>
    <xdr:to>
      <xdr:col>0</xdr:col>
      <xdr:colOff>561975</xdr:colOff>
      <xdr:row>54</xdr:row>
      <xdr:rowOff>38100</xdr:rowOff>
    </xdr:to>
    <xdr:pic>
      <xdr:nvPicPr>
        <xdr:cNvPr id="2088" name="Picture 40" descr="http://a1.espncdn.com/combiner/i?img=/i/teamlogos/ncaa/500/213.png&amp;h=50&amp;scale=crop&amp;w=50&amp;location=origin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295275" y="10058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54</xdr:row>
      <xdr:rowOff>0</xdr:rowOff>
    </xdr:from>
    <xdr:to>
      <xdr:col>0</xdr:col>
      <xdr:colOff>219075</xdr:colOff>
      <xdr:row>54</xdr:row>
      <xdr:rowOff>171450</xdr:rowOff>
    </xdr:to>
    <xdr:pic>
      <xdr:nvPicPr>
        <xdr:cNvPr id="2089" name="Picture 41" descr="http://a1.espncdn.com/combiner/i?img=/i/teamlogos/ncaa/500/84.png&amp;h=50&amp;scale=crop&amp;w=50&amp;location=origin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47625" y="1028700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314324</xdr:colOff>
      <xdr:row>54</xdr:row>
      <xdr:rowOff>180974</xdr:rowOff>
    </xdr:from>
    <xdr:to>
      <xdr:col>0</xdr:col>
      <xdr:colOff>514349</xdr:colOff>
      <xdr:row>55</xdr:row>
      <xdr:rowOff>190499</xdr:rowOff>
    </xdr:to>
    <xdr:pic>
      <xdr:nvPicPr>
        <xdr:cNvPr id="2090" name="Picture 42" descr="http://a1.espncdn.com/combiner/i?img=/i/teamlogos/ncaa/500/120.png&amp;h=50&amp;scale=crop&amp;w=50&amp;location=origin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314324" y="10467974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55</xdr:row>
      <xdr:rowOff>180975</xdr:rowOff>
    </xdr:from>
    <xdr:to>
      <xdr:col>0</xdr:col>
      <xdr:colOff>247650</xdr:colOff>
      <xdr:row>57</xdr:row>
      <xdr:rowOff>9525</xdr:rowOff>
    </xdr:to>
    <xdr:pic>
      <xdr:nvPicPr>
        <xdr:cNvPr id="2091" name="Picture 43" descr="http://a1.espncdn.com/combiner/i?img=/i/teamlogos/ncaa/500/164.png&amp;h=50&amp;scale=crop&amp;w=50&amp;location=origin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38100" y="1065847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58</xdr:row>
      <xdr:rowOff>161925</xdr:rowOff>
    </xdr:from>
    <xdr:to>
      <xdr:col>0</xdr:col>
      <xdr:colOff>342900</xdr:colOff>
      <xdr:row>60</xdr:row>
      <xdr:rowOff>28575</xdr:rowOff>
    </xdr:to>
    <xdr:pic>
      <xdr:nvPicPr>
        <xdr:cNvPr id="2092" name="Picture 44" descr="http://a1.espncdn.com/combiner/i?img=/i/teamlogos/ncaa/500/2294.png&amp;h=50&amp;scale=crop&amp;w=50&amp;location=origin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95250" y="112109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371475</xdr:colOff>
      <xdr:row>59</xdr:row>
      <xdr:rowOff>180975</xdr:rowOff>
    </xdr:from>
    <xdr:to>
      <xdr:col>0</xdr:col>
      <xdr:colOff>542925</xdr:colOff>
      <xdr:row>60</xdr:row>
      <xdr:rowOff>161925</xdr:rowOff>
    </xdr:to>
    <xdr:pic>
      <xdr:nvPicPr>
        <xdr:cNvPr id="2093" name="Picture 45" descr="http://a1.espncdn.com/combiner/i?img=/i/teamlogos/ncaa/500/77.png&amp;h=50&amp;scale=crop&amp;w=50&amp;location=origin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371475" y="1142047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61</xdr:row>
      <xdr:rowOff>9525</xdr:rowOff>
    </xdr:from>
    <xdr:to>
      <xdr:col>0</xdr:col>
      <xdr:colOff>314325</xdr:colOff>
      <xdr:row>62</xdr:row>
      <xdr:rowOff>47625</xdr:rowOff>
    </xdr:to>
    <xdr:pic>
      <xdr:nvPicPr>
        <xdr:cNvPr id="2094" name="Picture 46" descr="http://a1.espncdn.com/combiner/i?img=/i/teamlogos/ncaa/500/275.png&amp;h=50&amp;scale=crop&amp;w=50&amp;location=origin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85725" y="1163002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62</xdr:row>
      <xdr:rowOff>0</xdr:rowOff>
    </xdr:from>
    <xdr:to>
      <xdr:col>0</xdr:col>
      <xdr:colOff>523875</xdr:colOff>
      <xdr:row>63</xdr:row>
      <xdr:rowOff>19050</xdr:rowOff>
    </xdr:to>
    <xdr:pic>
      <xdr:nvPicPr>
        <xdr:cNvPr id="2095" name="Picture 47" descr="http://a1.espncdn.com/combiner/i?img=/i/teamlogos/ncaa/500/158.png&amp;h=50&amp;scale=crop&amp;w=50&amp;location=origin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314325" y="1181100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63</xdr:row>
      <xdr:rowOff>0</xdr:rowOff>
    </xdr:from>
    <xdr:to>
      <xdr:col>0</xdr:col>
      <xdr:colOff>228600</xdr:colOff>
      <xdr:row>64</xdr:row>
      <xdr:rowOff>0</xdr:rowOff>
    </xdr:to>
    <xdr:pic>
      <xdr:nvPicPr>
        <xdr:cNvPr id="2096" name="Picture 48" descr="http://a1.espncdn.com/combiner/i?img=/i/teamlogos/ncaa/500/356.png&amp;h=50&amp;scale=crop&amp;w=50&amp;location=origin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38100" y="120015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63</xdr:row>
      <xdr:rowOff>171450</xdr:rowOff>
    </xdr:from>
    <xdr:to>
      <xdr:col>0</xdr:col>
      <xdr:colOff>514350</xdr:colOff>
      <xdr:row>65</xdr:row>
      <xdr:rowOff>19050</xdr:rowOff>
    </xdr:to>
    <xdr:pic>
      <xdr:nvPicPr>
        <xdr:cNvPr id="2097" name="Picture 49" descr="http://a1.espncdn.com/combiner/i?img=/i/teamlogos/ncaa/500/135.png&amp;h=50&amp;scale=crop&amp;w=50&amp;location=origin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285750" y="121729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142875</xdr:rowOff>
    </xdr:from>
    <xdr:to>
      <xdr:col>0</xdr:col>
      <xdr:colOff>247650</xdr:colOff>
      <xdr:row>66</xdr:row>
      <xdr:rowOff>9525</xdr:rowOff>
    </xdr:to>
    <xdr:pic>
      <xdr:nvPicPr>
        <xdr:cNvPr id="2098" name="Picture 50" descr="http://a1.espncdn.com/combiner/i?img=/i/teamlogos/ncaa/500/2509.png&amp;h=50&amp;scale=crop&amp;w=50&amp;location=origin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1233487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68</xdr:row>
      <xdr:rowOff>152400</xdr:rowOff>
    </xdr:from>
    <xdr:to>
      <xdr:col>0</xdr:col>
      <xdr:colOff>304800</xdr:colOff>
      <xdr:row>70</xdr:row>
      <xdr:rowOff>38100</xdr:rowOff>
    </xdr:to>
    <xdr:pic>
      <xdr:nvPicPr>
        <xdr:cNvPr id="2099" name="Picture 51" descr="http://a1.espncdn.com/combiner/i?img=/i/teamlogos/ncaa/500/98.png&amp;h=50&amp;scale=crop&amp;w=50&amp;location=origin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38100" y="13106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69</xdr:row>
      <xdr:rowOff>152399</xdr:rowOff>
    </xdr:from>
    <xdr:to>
      <xdr:col>0</xdr:col>
      <xdr:colOff>581024</xdr:colOff>
      <xdr:row>71</xdr:row>
      <xdr:rowOff>47624</xdr:rowOff>
    </xdr:to>
    <xdr:pic>
      <xdr:nvPicPr>
        <xdr:cNvPr id="2100" name="Picture 52" descr="http://a1.espncdn.com/combiner/i?img=/i/teamlogos/ncaa/500/276.png&amp;h=50&amp;scale=crop&amp;w=50&amp;location=origin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304799" y="1329689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70</xdr:row>
      <xdr:rowOff>142874</xdr:rowOff>
    </xdr:from>
    <xdr:to>
      <xdr:col>0</xdr:col>
      <xdr:colOff>295274</xdr:colOff>
      <xdr:row>72</xdr:row>
      <xdr:rowOff>38099</xdr:rowOff>
    </xdr:to>
    <xdr:pic>
      <xdr:nvPicPr>
        <xdr:cNvPr id="2101" name="Picture 53" descr="http://a1.espncdn.com/combiner/i?img=/i/teamlogos/ncaa/500/2393.png&amp;h=50&amp;scale=crop&amp;w=50&amp;location=origin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9049" y="13477874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295274</xdr:colOff>
      <xdr:row>71</xdr:row>
      <xdr:rowOff>171449</xdr:rowOff>
    </xdr:from>
    <xdr:to>
      <xdr:col>0</xdr:col>
      <xdr:colOff>552449</xdr:colOff>
      <xdr:row>73</xdr:row>
      <xdr:rowOff>47624</xdr:rowOff>
    </xdr:to>
    <xdr:pic>
      <xdr:nvPicPr>
        <xdr:cNvPr id="2102" name="Picture 54" descr="http://a1.espncdn.com/combiner/i?img=/i/teamlogos/ncaa/500/2226.png&amp;h=50&amp;scale=crop&amp;w=50&amp;location=origin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295274" y="136969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72</xdr:row>
      <xdr:rowOff>171449</xdr:rowOff>
    </xdr:from>
    <xdr:to>
      <xdr:col>0</xdr:col>
      <xdr:colOff>276224</xdr:colOff>
      <xdr:row>74</xdr:row>
      <xdr:rowOff>28574</xdr:rowOff>
    </xdr:to>
    <xdr:pic>
      <xdr:nvPicPr>
        <xdr:cNvPr id="2103" name="Picture 55" descr="http://a1.espncdn.com/combiner/i?img=/i/teamlogos/ncaa/500/2229.png&amp;h=50&amp;scale=crop&amp;w=50&amp;location=origin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38099" y="138874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333374</xdr:colOff>
      <xdr:row>73</xdr:row>
      <xdr:rowOff>161924</xdr:rowOff>
    </xdr:from>
    <xdr:to>
      <xdr:col>0</xdr:col>
      <xdr:colOff>552449</xdr:colOff>
      <xdr:row>74</xdr:row>
      <xdr:rowOff>190499</xdr:rowOff>
    </xdr:to>
    <xdr:pic>
      <xdr:nvPicPr>
        <xdr:cNvPr id="2104" name="Picture 56" descr="http://a1.espncdn.com/combiner/i?img=/i/teamlogos/ncaa/500/295.png&amp;h=50&amp;scale=crop&amp;w=50&amp;location=origin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333374" y="14068424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74</xdr:row>
      <xdr:rowOff>171450</xdr:rowOff>
    </xdr:from>
    <xdr:to>
      <xdr:col>0</xdr:col>
      <xdr:colOff>247650</xdr:colOff>
      <xdr:row>76</xdr:row>
      <xdr:rowOff>0</xdr:rowOff>
    </xdr:to>
    <xdr:pic>
      <xdr:nvPicPr>
        <xdr:cNvPr id="2105" name="Picture 57" descr="http://a1.espncdn.com/combiner/i?img=/i/teamlogos/ncaa/500/2429.png&amp;h=50&amp;scale=crop&amp;w=50&amp;location=origin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38100" y="142684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77</xdr:row>
      <xdr:rowOff>133350</xdr:rowOff>
    </xdr:from>
    <xdr:to>
      <xdr:col>0</xdr:col>
      <xdr:colOff>533400</xdr:colOff>
      <xdr:row>79</xdr:row>
      <xdr:rowOff>38100</xdr:rowOff>
    </xdr:to>
    <xdr:pic>
      <xdr:nvPicPr>
        <xdr:cNvPr id="2106" name="Picture 58" descr="http://a1.espncdn.com/combiner/i?img=/i/teamlogos/ncaa/500/2572.png&amp;h=50&amp;scale=crop&amp;w=50&amp;location=origin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247650" y="148018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114300</xdr:rowOff>
    </xdr:from>
    <xdr:to>
      <xdr:col>0</xdr:col>
      <xdr:colOff>342900</xdr:colOff>
      <xdr:row>80</xdr:row>
      <xdr:rowOff>76200</xdr:rowOff>
    </xdr:to>
    <xdr:pic>
      <xdr:nvPicPr>
        <xdr:cNvPr id="2107" name="Picture 59" descr="http://a1.espncdn.com/combiner/i?img=/i/teamlogos/ncaa/500/2348.png&amp;h=50&amp;scale=crop&amp;w=50&amp;location=origin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14973300"/>
          <a:ext cx="342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285749</xdr:colOff>
      <xdr:row>79</xdr:row>
      <xdr:rowOff>133349</xdr:rowOff>
    </xdr:from>
    <xdr:to>
      <xdr:col>0</xdr:col>
      <xdr:colOff>561974</xdr:colOff>
      <xdr:row>81</xdr:row>
      <xdr:rowOff>28574</xdr:rowOff>
    </xdr:to>
    <xdr:pic>
      <xdr:nvPicPr>
        <xdr:cNvPr id="2108" name="Picture 60" descr="http://a1.espncdn.com/combiner/i?img=/i/teamlogos/ncaa/500/2636.png&amp;h=50&amp;scale=crop&amp;w=50&amp;location=origin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285749" y="1518284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80</xdr:row>
      <xdr:rowOff>161925</xdr:rowOff>
    </xdr:from>
    <xdr:to>
      <xdr:col>0</xdr:col>
      <xdr:colOff>257175</xdr:colOff>
      <xdr:row>82</xdr:row>
      <xdr:rowOff>28575</xdr:rowOff>
    </xdr:to>
    <xdr:pic>
      <xdr:nvPicPr>
        <xdr:cNvPr id="2109" name="Picture 61" descr="http://a1.espncdn.com/combiner/i?img=/i/teamlogos/ncaa/500/242.png&amp;h=50&amp;scale=crop&amp;w=50&amp;location=origin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9525" y="154019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81</xdr:row>
      <xdr:rowOff>142875</xdr:rowOff>
    </xdr:from>
    <xdr:to>
      <xdr:col>0</xdr:col>
      <xdr:colOff>542925</xdr:colOff>
      <xdr:row>83</xdr:row>
      <xdr:rowOff>28575</xdr:rowOff>
    </xdr:to>
    <xdr:pic>
      <xdr:nvPicPr>
        <xdr:cNvPr id="2110" name="Picture 62" descr="http://a1.espncdn.com/combiner/i?img=/i/teamlogos/ncaa/500/2638.png&amp;h=50&amp;scale=crop&amp;w=50&amp;location=origin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276225" y="155733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83</xdr:row>
      <xdr:rowOff>19050</xdr:rowOff>
    </xdr:from>
    <xdr:to>
      <xdr:col>0</xdr:col>
      <xdr:colOff>209550</xdr:colOff>
      <xdr:row>84</xdr:row>
      <xdr:rowOff>0</xdr:rowOff>
    </xdr:to>
    <xdr:pic>
      <xdr:nvPicPr>
        <xdr:cNvPr id="2111" name="Picture 63" descr="http://a1.espncdn.com/combiner/i?img=/i/teamlogos/ncaa/500/249.png&amp;h=50&amp;scale=crop&amp;w=50&amp;location=origin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38100" y="15830550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133350</xdr:rowOff>
    </xdr:from>
    <xdr:to>
      <xdr:col>0</xdr:col>
      <xdr:colOff>285750</xdr:colOff>
      <xdr:row>88</xdr:row>
      <xdr:rowOff>38100</xdr:rowOff>
    </xdr:to>
    <xdr:pic>
      <xdr:nvPicPr>
        <xdr:cNvPr id="2112" name="Picture 64" descr="http://a1.espncdn.com/combiner/i?img=/i/teamlogos/ncaa/500/87.png&amp;h=50&amp;scale=crop&amp;w=50&amp;location=origin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165163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87</xdr:row>
      <xdr:rowOff>152400</xdr:rowOff>
    </xdr:from>
    <xdr:to>
      <xdr:col>0</xdr:col>
      <xdr:colOff>561975</xdr:colOff>
      <xdr:row>89</xdr:row>
      <xdr:rowOff>57150</xdr:rowOff>
    </xdr:to>
    <xdr:pic>
      <xdr:nvPicPr>
        <xdr:cNvPr id="2113" name="Picture 65" descr="http://a1.espncdn.com/combiner/i?img=/i/teamlogos/ncaa/500/252.png&amp;h=50&amp;scale=crop&amp;w=50&amp;location=origin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276225" y="167259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47624</xdr:colOff>
      <xdr:row>88</xdr:row>
      <xdr:rowOff>180974</xdr:rowOff>
    </xdr:from>
    <xdr:to>
      <xdr:col>0</xdr:col>
      <xdr:colOff>285749</xdr:colOff>
      <xdr:row>90</xdr:row>
      <xdr:rowOff>38099</xdr:rowOff>
    </xdr:to>
    <xdr:pic>
      <xdr:nvPicPr>
        <xdr:cNvPr id="2114" name="Picture 66" descr="http://a1.espncdn.com/combiner/i?img=/i/teamlogos/ncaa/500/349.png&amp;h=50&amp;scale=crop&amp;w=50&amp;location=origin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7624" y="1694497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92</xdr:row>
      <xdr:rowOff>161925</xdr:rowOff>
    </xdr:from>
    <xdr:to>
      <xdr:col>0</xdr:col>
      <xdr:colOff>314325</xdr:colOff>
      <xdr:row>94</xdr:row>
      <xdr:rowOff>47625</xdr:rowOff>
    </xdr:to>
    <xdr:pic>
      <xdr:nvPicPr>
        <xdr:cNvPr id="2115" name="Picture 67" descr="http://a1.espncdn.com/combiner/i?img=/i/teamlogos/ncaa/500/189.png&amp;h=50&amp;scale=crop&amp;w=50&amp;location=origin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7625" y="1768792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93</xdr:row>
      <xdr:rowOff>142875</xdr:rowOff>
    </xdr:from>
    <xdr:to>
      <xdr:col>0</xdr:col>
      <xdr:colOff>600075</xdr:colOff>
      <xdr:row>95</xdr:row>
      <xdr:rowOff>28575</xdr:rowOff>
    </xdr:to>
    <xdr:pic>
      <xdr:nvPicPr>
        <xdr:cNvPr id="2116" name="Picture 68" descr="http://a1.espncdn.com/combiner/i?img=/i/teamlogos/ncaa/500/195.png&amp;h=50&amp;scale=crop&amp;w=50&amp;location=origin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333375" y="178593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94</xdr:row>
      <xdr:rowOff>123825</xdr:rowOff>
    </xdr:from>
    <xdr:to>
      <xdr:col>0</xdr:col>
      <xdr:colOff>333375</xdr:colOff>
      <xdr:row>96</xdr:row>
      <xdr:rowOff>66675</xdr:rowOff>
    </xdr:to>
    <xdr:pic>
      <xdr:nvPicPr>
        <xdr:cNvPr id="2117" name="Picture 69" descr="http://a1.espncdn.com/combiner/i?img=/i/teamlogos/ncaa/500/2006.png&amp;h=50&amp;scale=crop&amp;w=50&amp;location=origin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9525" y="18030825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314324</xdr:colOff>
      <xdr:row>95</xdr:row>
      <xdr:rowOff>152399</xdr:rowOff>
    </xdr:from>
    <xdr:to>
      <xdr:col>0</xdr:col>
      <xdr:colOff>571499</xdr:colOff>
      <xdr:row>97</xdr:row>
      <xdr:rowOff>28574</xdr:rowOff>
    </xdr:to>
    <xdr:pic>
      <xdr:nvPicPr>
        <xdr:cNvPr id="2118" name="Picture 70" descr="http://a1.espncdn.com/combiner/i?img=/i/teamlogos/ncaa/500/2084.png&amp;h=50&amp;scale=crop&amp;w=50&amp;location=origin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314324" y="1824989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96</xdr:row>
      <xdr:rowOff>133350</xdr:rowOff>
    </xdr:from>
    <xdr:to>
      <xdr:col>0</xdr:col>
      <xdr:colOff>266700</xdr:colOff>
      <xdr:row>98</xdr:row>
      <xdr:rowOff>0</xdr:rowOff>
    </xdr:to>
    <xdr:pic>
      <xdr:nvPicPr>
        <xdr:cNvPr id="2119" name="Picture 71" descr="http://a1.espncdn.com/combiner/i?img=/i/teamlogos/ncaa/500/2309.png&amp;h=50&amp;scale=crop&amp;w=50&amp;location=origin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9050" y="1842135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314324</xdr:colOff>
      <xdr:row>97</xdr:row>
      <xdr:rowOff>180974</xdr:rowOff>
    </xdr:from>
    <xdr:to>
      <xdr:col>0</xdr:col>
      <xdr:colOff>533399</xdr:colOff>
      <xdr:row>99</xdr:row>
      <xdr:rowOff>19049</xdr:rowOff>
    </xdr:to>
    <xdr:pic>
      <xdr:nvPicPr>
        <xdr:cNvPr id="2120" name="Picture 72" descr="http://a1.espncdn.com/combiner/i?img=/i/teamlogos/ncaa/500/193.png&amp;h=50&amp;scale=crop&amp;w=50&amp;location=origin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314324" y="18659474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152400</xdr:rowOff>
    </xdr:from>
    <xdr:to>
      <xdr:col>0</xdr:col>
      <xdr:colOff>247650</xdr:colOff>
      <xdr:row>100</xdr:row>
      <xdr:rowOff>19050</xdr:rowOff>
    </xdr:to>
    <xdr:pic>
      <xdr:nvPicPr>
        <xdr:cNvPr id="2121" name="Picture 73" descr="http://a1.espncdn.com/combiner/i?img=/i/teamlogos/ncaa/500/113.png&amp;h=50&amp;scale=crop&amp;w=50&amp;location=origin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1882140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333374</xdr:colOff>
      <xdr:row>101</xdr:row>
      <xdr:rowOff>133349</xdr:rowOff>
    </xdr:from>
    <xdr:to>
      <xdr:col>0</xdr:col>
      <xdr:colOff>571499</xdr:colOff>
      <xdr:row>102</xdr:row>
      <xdr:rowOff>180974</xdr:rowOff>
    </xdr:to>
    <xdr:pic>
      <xdr:nvPicPr>
        <xdr:cNvPr id="2122" name="Picture 74" descr="http://a1.espncdn.com/combiner/i?img=/i/teamlogos/ncaa/500/2459.png&amp;h=50&amp;scale=crop&amp;w=50&amp;location=origin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333374" y="193738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102</xdr:row>
      <xdr:rowOff>152400</xdr:rowOff>
    </xdr:from>
    <xdr:to>
      <xdr:col>0</xdr:col>
      <xdr:colOff>304800</xdr:colOff>
      <xdr:row>104</xdr:row>
      <xdr:rowOff>38100</xdr:rowOff>
    </xdr:to>
    <xdr:pic>
      <xdr:nvPicPr>
        <xdr:cNvPr id="2123" name="Picture 75" descr="http://a1.espncdn.com/combiner/i?img=/i/teamlogos/ncaa/500/2711.png&amp;h=50&amp;scale=crop&amp;w=50&amp;location=origin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8100" y="19583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103</xdr:row>
      <xdr:rowOff>152400</xdr:rowOff>
    </xdr:from>
    <xdr:to>
      <xdr:col>0</xdr:col>
      <xdr:colOff>533400</xdr:colOff>
      <xdr:row>105</xdr:row>
      <xdr:rowOff>19050</xdr:rowOff>
    </xdr:to>
    <xdr:pic>
      <xdr:nvPicPr>
        <xdr:cNvPr id="2124" name="Picture 76" descr="http://a1.espncdn.com/combiner/i?img=/i/teamlogos/ncaa/500/2649.png&amp;h=50&amp;scale=crop&amp;w=50&amp;location=origin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285750" y="1977390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104</xdr:row>
      <xdr:rowOff>152399</xdr:rowOff>
    </xdr:from>
    <xdr:to>
      <xdr:col>0</xdr:col>
      <xdr:colOff>314324</xdr:colOff>
      <xdr:row>106</xdr:row>
      <xdr:rowOff>47624</xdr:rowOff>
    </xdr:to>
    <xdr:pic>
      <xdr:nvPicPr>
        <xdr:cNvPr id="2125" name="Picture 77" descr="http://a1.espncdn.com/combiner/i?img=/i/teamlogos/ncaa/500/2117.png&amp;h=50&amp;scale=crop&amp;w=50&amp;location=origin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8099" y="1996439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361949</xdr:colOff>
      <xdr:row>105</xdr:row>
      <xdr:rowOff>133349</xdr:rowOff>
    </xdr:from>
    <xdr:to>
      <xdr:col>1</xdr:col>
      <xdr:colOff>28574</xdr:colOff>
      <xdr:row>107</xdr:row>
      <xdr:rowOff>28574</xdr:rowOff>
    </xdr:to>
    <xdr:pic>
      <xdr:nvPicPr>
        <xdr:cNvPr id="2126" name="Picture 78" descr="http://a1.espncdn.com/combiner/i?img=/i/teamlogos/ncaa/500/2050.png&amp;h=50&amp;scale=crop&amp;w=50&amp;location=origin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61949" y="2013584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161925</xdr:rowOff>
    </xdr:from>
    <xdr:to>
      <xdr:col>0</xdr:col>
      <xdr:colOff>228600</xdr:colOff>
      <xdr:row>108</xdr:row>
      <xdr:rowOff>9525</xdr:rowOff>
    </xdr:to>
    <xdr:pic>
      <xdr:nvPicPr>
        <xdr:cNvPr id="2127" name="Picture 79" descr="http://a1.espncdn.com/combiner/i?img=/i/teamlogos/ncaa/500/2199.png&amp;h=50&amp;scale=crop&amp;w=50&amp;location=origin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2035492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323849</xdr:colOff>
      <xdr:row>110</xdr:row>
      <xdr:rowOff>171449</xdr:rowOff>
    </xdr:from>
    <xdr:to>
      <xdr:col>0</xdr:col>
      <xdr:colOff>561974</xdr:colOff>
      <xdr:row>112</xdr:row>
      <xdr:rowOff>28574</xdr:rowOff>
    </xdr:to>
    <xdr:pic>
      <xdr:nvPicPr>
        <xdr:cNvPr id="2128" name="Picture 80" descr="http://a1.espncdn.com/combiner/i?img=/i/teamlogos/ncaa/500/2005.png&amp;h=50&amp;scale=crop&amp;w=50&amp;location=origin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323849" y="211264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171449</xdr:rowOff>
    </xdr:from>
    <xdr:to>
      <xdr:col>0</xdr:col>
      <xdr:colOff>295275</xdr:colOff>
      <xdr:row>113</xdr:row>
      <xdr:rowOff>85724</xdr:rowOff>
    </xdr:to>
    <xdr:pic>
      <xdr:nvPicPr>
        <xdr:cNvPr id="2129" name="Picture 81" descr="http://a1.espncdn.com/combiner/i?img=/i/teamlogos/ncaa/500/167.png&amp;h=50&amp;scale=crop&amp;w=50&amp;location=origin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2131694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323849</xdr:colOff>
      <xdr:row>112</xdr:row>
      <xdr:rowOff>161924</xdr:rowOff>
    </xdr:from>
    <xdr:to>
      <xdr:col>0</xdr:col>
      <xdr:colOff>581024</xdr:colOff>
      <xdr:row>114</xdr:row>
      <xdr:rowOff>38099</xdr:rowOff>
    </xdr:to>
    <xdr:pic>
      <xdr:nvPicPr>
        <xdr:cNvPr id="2130" name="Picture 82" descr="http://a1.espncdn.com/combiner/i?img=/i/teamlogos/ncaa/500/328.png&amp;h=50&amp;scale=crop&amp;w=50&amp;location=origin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323849" y="2149792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113</xdr:row>
      <xdr:rowOff>180975</xdr:rowOff>
    </xdr:from>
    <xdr:to>
      <xdr:col>0</xdr:col>
      <xdr:colOff>266700</xdr:colOff>
      <xdr:row>115</xdr:row>
      <xdr:rowOff>47625</xdr:rowOff>
    </xdr:to>
    <xdr:pic>
      <xdr:nvPicPr>
        <xdr:cNvPr id="2131" name="Picture 83" descr="http://a1.espncdn.com/combiner/i?img=/i/teamlogos/ncaa/500/68.png&amp;h=50&amp;scale=crop&amp;w=50&amp;location=origin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19050" y="2170747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114</xdr:row>
      <xdr:rowOff>152399</xdr:rowOff>
    </xdr:from>
    <xdr:to>
      <xdr:col>0</xdr:col>
      <xdr:colOff>600074</xdr:colOff>
      <xdr:row>116</xdr:row>
      <xdr:rowOff>66674</xdr:rowOff>
    </xdr:to>
    <xdr:pic>
      <xdr:nvPicPr>
        <xdr:cNvPr id="2132" name="Picture 84" descr="http://a1.espncdn.com/combiner/i?img=/i/teamlogos/ncaa/500/36.png&amp;h=50&amp;scale=crop&amp;w=50&amp;location=origin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304799" y="2186939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152400</xdr:rowOff>
    </xdr:from>
    <xdr:to>
      <xdr:col>0</xdr:col>
      <xdr:colOff>285750</xdr:colOff>
      <xdr:row>117</xdr:row>
      <xdr:rowOff>57150</xdr:rowOff>
    </xdr:to>
    <xdr:pic>
      <xdr:nvPicPr>
        <xdr:cNvPr id="2133" name="Picture 85" descr="http://a1.espncdn.com/combiner/i?img=/i/teamlogos/ncaa/500/2751.png&amp;h=50&amp;scale=crop&amp;w=50&amp;location=origin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220599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361949</xdr:colOff>
      <xdr:row>118</xdr:row>
      <xdr:rowOff>171449</xdr:rowOff>
    </xdr:from>
    <xdr:to>
      <xdr:col>0</xdr:col>
      <xdr:colOff>600074</xdr:colOff>
      <xdr:row>120</xdr:row>
      <xdr:rowOff>28574</xdr:rowOff>
    </xdr:to>
    <xdr:pic>
      <xdr:nvPicPr>
        <xdr:cNvPr id="2134" name="Picture 86" descr="http://a1.espncdn.com/combiner/i?img=/i/teamlogos/ncaa/500/21.png&amp;h=50&amp;scale=crop&amp;w=50&amp;location=origin">
          <a:hlinkClick xmlns:r="http://schemas.openxmlformats.org/officeDocument/2006/relationships" r:id="rId169"/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361949" y="226504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152400</xdr:rowOff>
    </xdr:from>
    <xdr:to>
      <xdr:col>0</xdr:col>
      <xdr:colOff>304800</xdr:colOff>
      <xdr:row>121</xdr:row>
      <xdr:rowOff>76200</xdr:rowOff>
    </xdr:to>
    <xdr:pic>
      <xdr:nvPicPr>
        <xdr:cNvPr id="2135" name="Picture 87" descr="http://a1.espncdn.com/combiner/i?img=/i/teamlogos/ncaa/500/2440.png&amp;h=50&amp;scale=crop&amp;w=50&amp;location=origin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228219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120</xdr:row>
      <xdr:rowOff>152400</xdr:rowOff>
    </xdr:from>
    <xdr:to>
      <xdr:col>0</xdr:col>
      <xdr:colOff>561975</xdr:colOff>
      <xdr:row>122</xdr:row>
      <xdr:rowOff>38100</xdr:rowOff>
    </xdr:to>
    <xdr:pic>
      <xdr:nvPicPr>
        <xdr:cNvPr id="2136" name="Picture 88" descr="http://a1.espncdn.com/combiner/i?img=/i/teamlogos/ncaa/500/23.png&amp;h=50&amp;scale=crop&amp;w=50&amp;location=origin">
          <a:hlinkClick xmlns:r="http://schemas.openxmlformats.org/officeDocument/2006/relationships" r:id="rId173"/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295275" y="230124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121</xdr:row>
      <xdr:rowOff>133349</xdr:rowOff>
    </xdr:from>
    <xdr:to>
      <xdr:col>0</xdr:col>
      <xdr:colOff>333374</xdr:colOff>
      <xdr:row>123</xdr:row>
      <xdr:rowOff>66674</xdr:rowOff>
    </xdr:to>
    <xdr:pic>
      <xdr:nvPicPr>
        <xdr:cNvPr id="2137" name="Picture 89" descr="http://a1.espncdn.com/combiner/i?img=/i/teamlogos/ncaa/500/278.png&amp;h=50&amp;scale=crop&amp;w=50&amp;location=origin">
          <a:hlinkClick xmlns:r="http://schemas.openxmlformats.org/officeDocument/2006/relationships" r:id="rId175"/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19049" y="23183849"/>
          <a:ext cx="314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122</xdr:row>
      <xdr:rowOff>171449</xdr:rowOff>
    </xdr:from>
    <xdr:to>
      <xdr:col>0</xdr:col>
      <xdr:colOff>523874</xdr:colOff>
      <xdr:row>124</xdr:row>
      <xdr:rowOff>9524</xdr:rowOff>
    </xdr:to>
    <xdr:pic>
      <xdr:nvPicPr>
        <xdr:cNvPr id="2138" name="Picture 90" descr="http://a1.espncdn.com/combiner/i?img=/i/teamlogos/ncaa/500/2439.png&amp;h=50&amp;scale=crop&amp;w=50&amp;location=origin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304799" y="23412449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142874</xdr:rowOff>
    </xdr:from>
    <xdr:to>
      <xdr:col>0</xdr:col>
      <xdr:colOff>257175</xdr:colOff>
      <xdr:row>125</xdr:row>
      <xdr:rowOff>19049</xdr:rowOff>
    </xdr:to>
    <xdr:pic>
      <xdr:nvPicPr>
        <xdr:cNvPr id="2139" name="Picture 91" descr="http://a1.espncdn.com/combiner/i?img=/i/teamlogos/ncaa/500/62.png&amp;h=50&amp;scale=crop&amp;w=50&amp;location=origin">
          <a:hlinkClick xmlns:r="http://schemas.openxmlformats.org/officeDocument/2006/relationships" r:id="rId179"/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2357437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295274</xdr:colOff>
      <xdr:row>127</xdr:row>
      <xdr:rowOff>161924</xdr:rowOff>
    </xdr:from>
    <xdr:to>
      <xdr:col>0</xdr:col>
      <xdr:colOff>533399</xdr:colOff>
      <xdr:row>129</xdr:row>
      <xdr:rowOff>19049</xdr:rowOff>
    </xdr:to>
    <xdr:pic>
      <xdr:nvPicPr>
        <xdr:cNvPr id="2140" name="Picture 92" descr="http://a1.espncdn.com/combiner/i?img=/i/teamlogos/ncaa/500/24.png&amp;h=50&amp;scale=crop&amp;w=50&amp;location=origin">
          <a:hlinkClick xmlns:r="http://schemas.openxmlformats.org/officeDocument/2006/relationships" r:id="rId181"/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295274" y="243554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76199</xdr:colOff>
      <xdr:row>128</xdr:row>
      <xdr:rowOff>180974</xdr:rowOff>
    </xdr:from>
    <xdr:to>
      <xdr:col>0</xdr:col>
      <xdr:colOff>276224</xdr:colOff>
      <xdr:row>129</xdr:row>
      <xdr:rowOff>190499</xdr:rowOff>
    </xdr:to>
    <xdr:pic>
      <xdr:nvPicPr>
        <xdr:cNvPr id="2141" name="Picture 93" descr="http://a1.espncdn.com/combiner/i?img=/i/teamlogos/ncaa/500/2483.png&amp;h=50&amp;scale=crop&amp;w=50&amp;location=origin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76199" y="24564974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342899</xdr:colOff>
      <xdr:row>129</xdr:row>
      <xdr:rowOff>190499</xdr:rowOff>
    </xdr:from>
    <xdr:to>
      <xdr:col>0</xdr:col>
      <xdr:colOff>581024</xdr:colOff>
      <xdr:row>131</xdr:row>
      <xdr:rowOff>47624</xdr:rowOff>
    </xdr:to>
    <xdr:pic>
      <xdr:nvPicPr>
        <xdr:cNvPr id="2142" name="Picture 94" descr="http://a1.espncdn.com/combiner/i?img=/i/teamlogos/ncaa/500/265.png&amp;h=50&amp;scale=crop&amp;w=50&amp;location=origin">
          <a:hlinkClick xmlns:r="http://schemas.openxmlformats.org/officeDocument/2006/relationships" r:id="rId185"/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342899" y="247649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104774</xdr:rowOff>
    </xdr:from>
    <xdr:to>
      <xdr:col>0</xdr:col>
      <xdr:colOff>295275</xdr:colOff>
      <xdr:row>132</xdr:row>
      <xdr:rowOff>19049</xdr:rowOff>
    </xdr:to>
    <xdr:pic>
      <xdr:nvPicPr>
        <xdr:cNvPr id="2143" name="Picture 95" descr="http://a1.espncdn.com/combiner/i?img=/i/teamlogos/ncaa/500/25.png&amp;h=50&amp;scale=crop&amp;w=50&amp;location=origin">
          <a:hlinkClick xmlns:r="http://schemas.openxmlformats.org/officeDocument/2006/relationships" r:id="rId187"/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2486977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342899</xdr:colOff>
      <xdr:row>131</xdr:row>
      <xdr:rowOff>171449</xdr:rowOff>
    </xdr:from>
    <xdr:to>
      <xdr:col>0</xdr:col>
      <xdr:colOff>581024</xdr:colOff>
      <xdr:row>133</xdr:row>
      <xdr:rowOff>28574</xdr:rowOff>
    </xdr:to>
    <xdr:pic>
      <xdr:nvPicPr>
        <xdr:cNvPr id="2144" name="Picture 96" descr="http://a1.espncdn.com/combiner/i?img=/i/teamlogos/ncaa/500/264.png&amp;h=50&amp;scale=crop&amp;w=50&amp;location=origin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342899" y="251269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133350</xdr:rowOff>
    </xdr:from>
    <xdr:to>
      <xdr:col>0</xdr:col>
      <xdr:colOff>285750</xdr:colOff>
      <xdr:row>134</xdr:row>
      <xdr:rowOff>38100</xdr:rowOff>
    </xdr:to>
    <xdr:pic>
      <xdr:nvPicPr>
        <xdr:cNvPr id="2145" name="Picture 97" descr="http://a1.espncdn.com/combiner/i?img=/i/teamlogos/ncaa/500/204.png&amp;h=50&amp;scale=crop&amp;w=50&amp;location=origin">
          <a:hlinkClick xmlns:r="http://schemas.openxmlformats.org/officeDocument/2006/relationships" r:id="rId191"/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252793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323849</xdr:colOff>
      <xdr:row>135</xdr:row>
      <xdr:rowOff>161924</xdr:rowOff>
    </xdr:from>
    <xdr:to>
      <xdr:col>0</xdr:col>
      <xdr:colOff>561974</xdr:colOff>
      <xdr:row>137</xdr:row>
      <xdr:rowOff>19049</xdr:rowOff>
    </xdr:to>
    <xdr:pic>
      <xdr:nvPicPr>
        <xdr:cNvPr id="2146" name="Picture 98" descr="http://a1.espncdn.com/combiner/i?img=/i/teamlogos/ncaa/500/30.png&amp;h=50&amp;scale=crop&amp;w=50&amp;location=origin">
          <a:hlinkClick xmlns:r="http://schemas.openxmlformats.org/officeDocument/2006/relationships" r:id="rId193"/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323849" y="258794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136</xdr:row>
      <xdr:rowOff>171450</xdr:rowOff>
    </xdr:from>
    <xdr:to>
      <xdr:col>0</xdr:col>
      <xdr:colOff>314325</xdr:colOff>
      <xdr:row>138</xdr:row>
      <xdr:rowOff>76200</xdr:rowOff>
    </xdr:to>
    <xdr:pic>
      <xdr:nvPicPr>
        <xdr:cNvPr id="2147" name="Picture 99" descr="http://a1.espncdn.com/combiner/i?img=/i/teamlogos/ncaa/500/254.png&amp;h=50&amp;scale=crop&amp;w=50&amp;location=origin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28575" y="260794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137</xdr:row>
      <xdr:rowOff>152400</xdr:rowOff>
    </xdr:from>
    <xdr:to>
      <xdr:col>0</xdr:col>
      <xdr:colOff>552450</xdr:colOff>
      <xdr:row>139</xdr:row>
      <xdr:rowOff>38100</xdr:rowOff>
    </xdr:to>
    <xdr:pic>
      <xdr:nvPicPr>
        <xdr:cNvPr id="2148" name="Picture 100" descr="http://a1.espncdn.com/combiner/i?img=/i/teamlogos/ncaa/500/26.png&amp;h=50&amp;scale=crop&amp;w=50&amp;location=origin">
          <a:hlinkClick xmlns:r="http://schemas.openxmlformats.org/officeDocument/2006/relationships" r:id="rId197"/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285750" y="262509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161924</xdr:rowOff>
    </xdr:from>
    <xdr:to>
      <xdr:col>0</xdr:col>
      <xdr:colOff>276225</xdr:colOff>
      <xdr:row>140</xdr:row>
      <xdr:rowOff>57149</xdr:rowOff>
    </xdr:to>
    <xdr:pic>
      <xdr:nvPicPr>
        <xdr:cNvPr id="2149" name="Picture 101" descr="http://a1.espncdn.com/combiner/i?img=/i/teamlogos/ncaa/500/9.png&amp;h=50&amp;scale=crop&amp;w=50&amp;location=origin">
          <a:hlinkClick xmlns:r="http://schemas.openxmlformats.org/officeDocument/2006/relationships" r:id="rId199"/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26450924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139</xdr:row>
      <xdr:rowOff>161924</xdr:rowOff>
    </xdr:from>
    <xdr:to>
      <xdr:col>0</xdr:col>
      <xdr:colOff>561974</xdr:colOff>
      <xdr:row>141</xdr:row>
      <xdr:rowOff>38099</xdr:rowOff>
    </xdr:to>
    <xdr:pic>
      <xdr:nvPicPr>
        <xdr:cNvPr id="2150" name="Picture 102" descr="http://a1.espncdn.com/combiner/i?img=/i/teamlogos/ncaa/500/12.png&amp;h=50&amp;scale=crop&amp;w=50&amp;location=origin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304799" y="2664142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152399</xdr:rowOff>
    </xdr:from>
    <xdr:to>
      <xdr:col>0</xdr:col>
      <xdr:colOff>276225</xdr:colOff>
      <xdr:row>142</xdr:row>
      <xdr:rowOff>47624</xdr:rowOff>
    </xdr:to>
    <xdr:pic>
      <xdr:nvPicPr>
        <xdr:cNvPr id="2151" name="Picture 103" descr="http://a1.espncdn.com/combiner/i?img=/i/teamlogos/ncaa/500/38.png&amp;h=50&amp;scale=crop&amp;w=50&amp;location=origin">
          <a:hlinkClick xmlns:r="http://schemas.openxmlformats.org/officeDocument/2006/relationships" r:id="rId203"/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2682239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144</xdr:row>
      <xdr:rowOff>152399</xdr:rowOff>
    </xdr:from>
    <xdr:to>
      <xdr:col>0</xdr:col>
      <xdr:colOff>323849</xdr:colOff>
      <xdr:row>146</xdr:row>
      <xdr:rowOff>66674</xdr:rowOff>
    </xdr:to>
    <xdr:pic>
      <xdr:nvPicPr>
        <xdr:cNvPr id="2152" name="Picture 104" descr="http://a1.espncdn.com/combiner/i?img=/i/teamlogos/ncaa/500/57.png&amp;h=50&amp;scale=crop&amp;w=50&amp;location=origin">
          <a:hlinkClick xmlns:r="http://schemas.openxmlformats.org/officeDocument/2006/relationships" r:id="rId205"/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28574" y="2758439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145</xdr:row>
      <xdr:rowOff>142875</xdr:rowOff>
    </xdr:from>
    <xdr:to>
      <xdr:col>0</xdr:col>
      <xdr:colOff>590550</xdr:colOff>
      <xdr:row>147</xdr:row>
      <xdr:rowOff>47625</xdr:rowOff>
    </xdr:to>
    <xdr:pic>
      <xdr:nvPicPr>
        <xdr:cNvPr id="2153" name="Picture 105" descr="http://a1.espncdn.com/combiner/i?img=/i/teamlogos/ncaa/500/61.png&amp;h=50&amp;scale=crop&amp;w=50&amp;location=origin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304800" y="2776537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146</xdr:row>
      <xdr:rowOff>180974</xdr:rowOff>
    </xdr:from>
    <xdr:to>
      <xdr:col>0</xdr:col>
      <xdr:colOff>276224</xdr:colOff>
      <xdr:row>148</xdr:row>
      <xdr:rowOff>38099</xdr:rowOff>
    </xdr:to>
    <xdr:pic>
      <xdr:nvPicPr>
        <xdr:cNvPr id="2154" name="Picture 106" descr="http://a1.espncdn.com/combiner/i?img=/i/teamlogos/ncaa/500/2633.png&amp;h=50&amp;scale=crop&amp;w=50&amp;location=origin">
          <a:hlinkClick xmlns:r="http://schemas.openxmlformats.org/officeDocument/2006/relationships" r:id="rId209"/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38099" y="2799397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147</xdr:row>
      <xdr:rowOff>171450</xdr:rowOff>
    </xdr:from>
    <xdr:to>
      <xdr:col>0</xdr:col>
      <xdr:colOff>600075</xdr:colOff>
      <xdr:row>149</xdr:row>
      <xdr:rowOff>57150</xdr:rowOff>
    </xdr:to>
    <xdr:pic>
      <xdr:nvPicPr>
        <xdr:cNvPr id="2155" name="Picture 107" descr="http://a1.espncdn.com/combiner/i?img=/i/teamlogos/ncaa/500/238.png&amp;h=50&amp;scale=crop&amp;w=50&amp;location=origin">
          <a:hlinkClick xmlns:r="http://schemas.openxmlformats.org/officeDocument/2006/relationships" r:id="rId211"/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333375" y="2817495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</xdr:colOff>
      <xdr:row>148</xdr:row>
      <xdr:rowOff>142874</xdr:rowOff>
    </xdr:from>
    <xdr:to>
      <xdr:col>0</xdr:col>
      <xdr:colOff>276224</xdr:colOff>
      <xdr:row>150</xdr:row>
      <xdr:rowOff>19049</xdr:rowOff>
    </xdr:to>
    <xdr:pic>
      <xdr:nvPicPr>
        <xdr:cNvPr id="2156" name="Picture 108" descr="http://a1.espncdn.com/combiner/i?img=/i/teamlogos/ncaa/500/96.png&amp;h=50&amp;scale=crop&amp;w=50&amp;location=origin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19049" y="2833687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149</xdr:row>
      <xdr:rowOff>123825</xdr:rowOff>
    </xdr:from>
    <xdr:to>
      <xdr:col>0</xdr:col>
      <xdr:colOff>571500</xdr:colOff>
      <xdr:row>151</xdr:row>
      <xdr:rowOff>28575</xdr:rowOff>
    </xdr:to>
    <xdr:pic>
      <xdr:nvPicPr>
        <xdr:cNvPr id="2157" name="Picture 109" descr="http://a1.espncdn.com/combiner/i?img=/i/teamlogos/ncaa/500/142.png&amp;h=50&amp;scale=crop&amp;w=50&amp;location=origin">
          <a:hlinkClick xmlns:r="http://schemas.openxmlformats.org/officeDocument/2006/relationships" r:id="rId215"/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285750" y="285083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171449</xdr:rowOff>
    </xdr:from>
    <xdr:to>
      <xdr:col>0</xdr:col>
      <xdr:colOff>257175</xdr:colOff>
      <xdr:row>152</xdr:row>
      <xdr:rowOff>47624</xdr:rowOff>
    </xdr:to>
    <xdr:pic>
      <xdr:nvPicPr>
        <xdr:cNvPr id="2158" name="Picture 110" descr="http://a1.espncdn.com/combiner/i?img=/i/teamlogos/ncaa/500/2579.png&amp;h=50&amp;scale=crop&amp;w=50&amp;location=origin">
          <a:hlinkClick xmlns:r="http://schemas.openxmlformats.org/officeDocument/2006/relationships" r:id="rId217"/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287464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154</xdr:row>
      <xdr:rowOff>0</xdr:rowOff>
    </xdr:from>
    <xdr:to>
      <xdr:col>0</xdr:col>
      <xdr:colOff>266700</xdr:colOff>
      <xdr:row>155</xdr:row>
      <xdr:rowOff>38100</xdr:rowOff>
    </xdr:to>
    <xdr:pic>
      <xdr:nvPicPr>
        <xdr:cNvPr id="2159" name="Picture 111" descr="http://a1.espncdn.com/combiner/i?img=/i/teamlogos/ncaa/500/333.png&amp;h=50&amp;scale=crop&amp;w=50&amp;location=origin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38100" y="2933700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154</xdr:row>
      <xdr:rowOff>152399</xdr:rowOff>
    </xdr:from>
    <xdr:to>
      <xdr:col>0</xdr:col>
      <xdr:colOff>581024</xdr:colOff>
      <xdr:row>156</xdr:row>
      <xdr:rowOff>47624</xdr:rowOff>
    </xdr:to>
    <xdr:pic>
      <xdr:nvPicPr>
        <xdr:cNvPr id="2160" name="Picture 112" descr="http://a1.espncdn.com/combiner/i?img=/i/teamlogos/ncaa/500/145.png&amp;h=50&amp;scale=crop&amp;w=50&amp;location=origin">
          <a:hlinkClick xmlns:r="http://schemas.openxmlformats.org/officeDocument/2006/relationships" r:id="rId221"/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304799" y="2948939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155</xdr:row>
      <xdr:rowOff>123824</xdr:rowOff>
    </xdr:from>
    <xdr:to>
      <xdr:col>0</xdr:col>
      <xdr:colOff>380999</xdr:colOff>
      <xdr:row>157</xdr:row>
      <xdr:rowOff>95249</xdr:rowOff>
    </xdr:to>
    <xdr:pic>
      <xdr:nvPicPr>
        <xdr:cNvPr id="2161" name="Picture 113" descr="http://a1.espncdn.com/combiner/i?img=/i/teamlogos/ncaa/500/8.png&amp;h=50&amp;scale=crop&amp;w=50&amp;location=origin">
          <a:hlinkClick xmlns:r="http://schemas.openxmlformats.org/officeDocument/2006/relationships" r:id="rId223"/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28574" y="29651324"/>
          <a:ext cx="3524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156</xdr:row>
      <xdr:rowOff>95250</xdr:rowOff>
    </xdr:from>
    <xdr:to>
      <xdr:col>0</xdr:col>
      <xdr:colOff>600075</xdr:colOff>
      <xdr:row>158</xdr:row>
      <xdr:rowOff>95250</xdr:rowOff>
    </xdr:to>
    <xdr:pic>
      <xdr:nvPicPr>
        <xdr:cNvPr id="2162" name="Picture 114" descr="http://a1.espncdn.com/combiner/i?img=/i/teamlogos/ncaa/500/99.png&amp;h=50&amp;scale=crop&amp;w=50&amp;location=origin">
          <a:hlinkClick xmlns:r="http://schemas.openxmlformats.org/officeDocument/2006/relationships" r:id="rId225"/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219075" y="29813250"/>
          <a:ext cx="3810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152399</xdr:rowOff>
    </xdr:from>
    <xdr:to>
      <xdr:col>0</xdr:col>
      <xdr:colOff>257175</xdr:colOff>
      <xdr:row>159</xdr:row>
      <xdr:rowOff>28574</xdr:rowOff>
    </xdr:to>
    <xdr:pic>
      <xdr:nvPicPr>
        <xdr:cNvPr id="2163" name="Picture 115" descr="http://a1.espncdn.com/combiner/i?img=/i/teamlogos/ncaa/500/245.png&amp;h=50&amp;scale=crop&amp;w=50&amp;location=origin">
          <a:hlinkClick xmlns:r="http://schemas.openxmlformats.org/officeDocument/2006/relationships" r:id="rId227"/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3006089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304799</xdr:colOff>
      <xdr:row>158</xdr:row>
      <xdr:rowOff>114299</xdr:rowOff>
    </xdr:from>
    <xdr:to>
      <xdr:col>1</xdr:col>
      <xdr:colOff>9524</xdr:colOff>
      <xdr:row>160</xdr:row>
      <xdr:rowOff>47624</xdr:rowOff>
    </xdr:to>
    <xdr:pic>
      <xdr:nvPicPr>
        <xdr:cNvPr id="2164" name="Picture 116" descr="http://a1.espncdn.com/combiner/i?img=/i/teamlogos/ncaa/500/344.png&amp;h=50&amp;scale=crop&amp;w=50&amp;location=origin">
          <a:hlinkClick xmlns:r="http://schemas.openxmlformats.org/officeDocument/2006/relationships" r:id="rId229"/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304799" y="30213299"/>
          <a:ext cx="314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142874</xdr:rowOff>
    </xdr:from>
    <xdr:to>
      <xdr:col>0</xdr:col>
      <xdr:colOff>238125</xdr:colOff>
      <xdr:row>160</xdr:row>
      <xdr:rowOff>190499</xdr:rowOff>
    </xdr:to>
    <xdr:pic>
      <xdr:nvPicPr>
        <xdr:cNvPr id="2165" name="Picture 117" descr="http://a1.espncdn.com/combiner/i?img=/i/teamlogos/ncaa/500/2.png&amp;h=50&amp;scale=crop&amp;w=50&amp;location=origin">
          <a:hlinkClick xmlns:r="http://schemas.openxmlformats.org/officeDocument/2006/relationships" r:id="rId231"/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3043237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19050</xdr:rowOff>
    </xdr:from>
    <xdr:to>
      <xdr:col>0</xdr:col>
      <xdr:colOff>228600</xdr:colOff>
      <xdr:row>165</xdr:row>
      <xdr:rowOff>57150</xdr:rowOff>
    </xdr:to>
    <xdr:pic>
      <xdr:nvPicPr>
        <xdr:cNvPr id="2166" name="Picture 118" descr="http://a1.espncdn.com/combiner/i?img=/i/teamlogos/ncaa/500/2032.png&amp;h=50&amp;scale=crop&amp;w=50&amp;location=origin">
          <a:hlinkClick xmlns:r="http://schemas.openxmlformats.org/officeDocument/2006/relationships" r:id="rId233"/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312610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164</xdr:row>
      <xdr:rowOff>161925</xdr:rowOff>
    </xdr:from>
    <xdr:to>
      <xdr:col>0</xdr:col>
      <xdr:colOff>590550</xdr:colOff>
      <xdr:row>166</xdr:row>
      <xdr:rowOff>28575</xdr:rowOff>
    </xdr:to>
    <xdr:pic>
      <xdr:nvPicPr>
        <xdr:cNvPr id="2167" name="Picture 119" descr="http://a1.espncdn.com/combiner/i?img=/i/teamlogos/ncaa/500/2026.png&amp;h=50&amp;scale=crop&amp;w=50&amp;location=origin">
          <a:hlinkClick xmlns:r="http://schemas.openxmlformats.org/officeDocument/2006/relationships" r:id="rId235"/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342900" y="314039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133349</xdr:rowOff>
    </xdr:from>
    <xdr:to>
      <xdr:col>0</xdr:col>
      <xdr:colOff>295275</xdr:colOff>
      <xdr:row>167</xdr:row>
      <xdr:rowOff>47624</xdr:rowOff>
    </xdr:to>
    <xdr:pic>
      <xdr:nvPicPr>
        <xdr:cNvPr id="2168" name="Picture 120" descr="http://a1.espncdn.com/combiner/i?img=/i/teamlogos/ncaa/500/290.png&amp;h=50&amp;scale=crop&amp;w=50&amp;location=origin">
          <a:hlinkClick xmlns:r="http://schemas.openxmlformats.org/officeDocument/2006/relationships" r:id="rId237"/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3156584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166</xdr:row>
      <xdr:rowOff>133350</xdr:rowOff>
    </xdr:from>
    <xdr:to>
      <xdr:col>0</xdr:col>
      <xdr:colOff>581025</xdr:colOff>
      <xdr:row>168</xdr:row>
      <xdr:rowOff>38100</xdr:rowOff>
    </xdr:to>
    <xdr:pic>
      <xdr:nvPicPr>
        <xdr:cNvPr id="2169" name="Picture 121" descr="http://a1.espncdn.com/combiner/i?img=/i/teamlogos/ncaa/500/2247.png&amp;h=50&amp;scale=crop&amp;w=50&amp;location=origin">
          <a:hlinkClick xmlns:r="http://schemas.openxmlformats.org/officeDocument/2006/relationships" r:id="rId239"/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295275" y="3175635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133350</xdr:rowOff>
    </xdr:from>
    <xdr:to>
      <xdr:col>0</xdr:col>
      <xdr:colOff>304800</xdr:colOff>
      <xdr:row>169</xdr:row>
      <xdr:rowOff>57150</xdr:rowOff>
    </xdr:to>
    <xdr:pic>
      <xdr:nvPicPr>
        <xdr:cNvPr id="2170" name="Picture 122" descr="http://a1.espncdn.com/combiner/i?img=/i/teamlogos/ncaa/500/6.png&amp;h=50&amp;scale=crop&amp;w=50&amp;location=origin">
          <a:hlinkClick xmlns:r="http://schemas.openxmlformats.org/officeDocument/2006/relationships" r:id="rId241"/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31946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276224</xdr:colOff>
      <xdr:row>168</xdr:row>
      <xdr:rowOff>171449</xdr:rowOff>
    </xdr:from>
    <xdr:to>
      <xdr:col>0</xdr:col>
      <xdr:colOff>571499</xdr:colOff>
      <xdr:row>170</xdr:row>
      <xdr:rowOff>85724</xdr:rowOff>
    </xdr:to>
    <xdr:pic>
      <xdr:nvPicPr>
        <xdr:cNvPr id="2171" name="Picture 123" descr="http://a1.espncdn.com/combiner/i?img=/i/teamlogos/ncaa/500/2653.png&amp;h=50&amp;scale=crop&amp;w=50&amp;location=origin">
          <a:hlinkClick xmlns:r="http://schemas.openxmlformats.org/officeDocument/2006/relationships" r:id="rId243"/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 cstate="print"/>
        <a:srcRect/>
        <a:stretch>
          <a:fillRect/>
        </a:stretch>
      </xdr:blipFill>
      <xdr:spPr bwMode="auto">
        <a:xfrm>
          <a:off x="276224" y="3217544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142874</xdr:rowOff>
    </xdr:from>
    <xdr:to>
      <xdr:col>0</xdr:col>
      <xdr:colOff>276225</xdr:colOff>
      <xdr:row>171</xdr:row>
      <xdr:rowOff>38099</xdr:rowOff>
    </xdr:to>
    <xdr:pic>
      <xdr:nvPicPr>
        <xdr:cNvPr id="2172" name="Picture 124" descr="http://a1.espncdn.com/combiner/i?img=/i/teamlogos/ncaa/500/166.png&amp;h=50&amp;scale=crop&amp;w=50&amp;location=origin">
          <a:hlinkClick xmlns:r="http://schemas.openxmlformats.org/officeDocument/2006/relationships" r:id="rId245"/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 cstate="print"/>
        <a:srcRect/>
        <a:stretch>
          <a:fillRect/>
        </a:stretch>
      </xdr:blipFill>
      <xdr:spPr bwMode="auto">
        <a:xfrm>
          <a:off x="0" y="32337374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170</xdr:row>
      <xdr:rowOff>123825</xdr:rowOff>
    </xdr:from>
    <xdr:to>
      <xdr:col>1</xdr:col>
      <xdr:colOff>9525</xdr:colOff>
      <xdr:row>172</xdr:row>
      <xdr:rowOff>28575</xdr:rowOff>
    </xdr:to>
    <xdr:pic>
      <xdr:nvPicPr>
        <xdr:cNvPr id="2173" name="Picture 125" descr="http://a1.espncdn.com/combiner/i?img=/i/teamlogos/ncaa/500/70.png&amp;h=50&amp;scale=crop&amp;w=50&amp;location=origin">
          <a:hlinkClick xmlns:r="http://schemas.openxmlformats.org/officeDocument/2006/relationships" r:id="rId247"/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333375" y="3250882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47624</xdr:colOff>
      <xdr:row>171</xdr:row>
      <xdr:rowOff>133349</xdr:rowOff>
    </xdr:from>
    <xdr:to>
      <xdr:col>0</xdr:col>
      <xdr:colOff>304799</xdr:colOff>
      <xdr:row>173</xdr:row>
      <xdr:rowOff>9524</xdr:rowOff>
    </xdr:to>
    <xdr:pic>
      <xdr:nvPicPr>
        <xdr:cNvPr id="2174" name="Picture 126" descr="http://a1.espncdn.com/combiner/i?img=/i/teamlogos/ncaa/500/309.png&amp;h=50&amp;scale=crop&amp;w=50&amp;location=origin">
          <a:hlinkClick xmlns:r="http://schemas.openxmlformats.org/officeDocument/2006/relationships" r:id="rId249"/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 cstate="print"/>
        <a:srcRect/>
        <a:stretch>
          <a:fillRect/>
        </a:stretch>
      </xdr:blipFill>
      <xdr:spPr bwMode="auto">
        <a:xfrm>
          <a:off x="47624" y="327088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172</xdr:row>
      <xdr:rowOff>133350</xdr:rowOff>
    </xdr:from>
    <xdr:to>
      <xdr:col>0</xdr:col>
      <xdr:colOff>552450</xdr:colOff>
      <xdr:row>174</xdr:row>
      <xdr:rowOff>0</xdr:rowOff>
    </xdr:to>
    <xdr:pic>
      <xdr:nvPicPr>
        <xdr:cNvPr id="2175" name="Picture 127" descr="http://a1.espncdn.com/combiner/i?img=/i/teamlogos/ncaa/500/326.png&amp;h=50&amp;scale=crop&amp;w=50&amp;location=origin">
          <a:hlinkClick xmlns:r="http://schemas.openxmlformats.org/officeDocument/2006/relationships" r:id="rId251"/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 cstate="print"/>
        <a:srcRect/>
        <a:stretch>
          <a:fillRect/>
        </a:stretch>
      </xdr:blipFill>
      <xdr:spPr bwMode="auto">
        <a:xfrm>
          <a:off x="304800" y="32899350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47624</xdr:colOff>
      <xdr:row>173</xdr:row>
      <xdr:rowOff>180974</xdr:rowOff>
    </xdr:from>
    <xdr:to>
      <xdr:col>0</xdr:col>
      <xdr:colOff>247649</xdr:colOff>
      <xdr:row>174</xdr:row>
      <xdr:rowOff>190499</xdr:rowOff>
    </xdr:to>
    <xdr:pic>
      <xdr:nvPicPr>
        <xdr:cNvPr id="2176" name="Picture 128" descr="http://a1.espncdn.com/combiner/i?img=/i/teamlogos/ncaa/500/2433.png&amp;h=50&amp;scale=crop&amp;w=50&amp;location=origin">
          <a:hlinkClick xmlns:r="http://schemas.openxmlformats.org/officeDocument/2006/relationships" r:id="rId253"/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 cstate="print"/>
        <a:srcRect/>
        <a:stretch>
          <a:fillRect/>
        </a:stretch>
      </xdr:blipFill>
      <xdr:spPr bwMode="auto">
        <a:xfrm>
          <a:off x="47624" y="33137474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314325</xdr:colOff>
      <xdr:row>1</xdr:row>
      <xdr:rowOff>161925</xdr:rowOff>
    </xdr:to>
    <xdr:pic>
      <xdr:nvPicPr>
        <xdr:cNvPr id="130" name="Picture 1" descr="http://a1.espncdn.com/combiner/i?img=/i/teamlogos/ncaa/500/218.png&amp;h=50&amp;scale=crop&amp;w=50&amp;location=origin">
          <a:hlinkClick xmlns:r="http://schemas.openxmlformats.org/officeDocument/2006/relationships" r:id="rId255"/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 cstate="print"/>
        <a:srcRect/>
        <a:stretch>
          <a:fillRect/>
        </a:stretch>
      </xdr:blipFill>
      <xdr:spPr bwMode="auto">
        <a:xfrm>
          <a:off x="152400" y="381000"/>
          <a:ext cx="161925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insettiabowl.net/" TargetMode="External"/><Relationship Id="rId13" Type="http://schemas.openxmlformats.org/officeDocument/2006/relationships/hyperlink" Target="http://www.sheratonhawaiibowl.com/" TargetMode="External"/><Relationship Id="rId18" Type="http://schemas.openxmlformats.org/officeDocument/2006/relationships/hyperlink" Target="http://www.militarybowl.org/" TargetMode="External"/><Relationship Id="rId26" Type="http://schemas.openxmlformats.org/officeDocument/2006/relationships/hyperlink" Target="http://belkbowl.com/" TargetMode="External"/><Relationship Id="rId39" Type="http://schemas.openxmlformats.org/officeDocument/2006/relationships/hyperlink" Target="http://www.tournamentofroses.com/" TargetMode="External"/><Relationship Id="rId3" Type="http://schemas.openxmlformats.org/officeDocument/2006/relationships/hyperlink" Target="http://camelliabowl.com/" TargetMode="External"/><Relationship Id="rId21" Type="http://schemas.openxmlformats.org/officeDocument/2006/relationships/hyperlink" Target="http://www.newerapinstripebowl.com/" TargetMode="External"/><Relationship Id="rId34" Type="http://schemas.openxmlformats.org/officeDocument/2006/relationships/hyperlink" Target="http://www.taxslayerbowl.com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espnevents.com/boca-raton-bowl/" TargetMode="External"/><Relationship Id="rId12" Type="http://schemas.openxmlformats.org/officeDocument/2006/relationships/hyperlink" Target="http://dollargeneralbowl.com/" TargetMode="External"/><Relationship Id="rId17" Type="http://schemas.openxmlformats.org/officeDocument/2006/relationships/hyperlink" Target="http://theheartofdallasbowl.com/" TargetMode="External"/><Relationship Id="rId25" Type="http://schemas.openxmlformats.org/officeDocument/2006/relationships/hyperlink" Target="http://birminghambowl.com/" TargetMode="External"/><Relationship Id="rId33" Type="http://schemas.openxmlformats.org/officeDocument/2006/relationships/hyperlink" Target="http://buffalowildwingscitrusbowl.com/" TargetMode="External"/><Relationship Id="rId38" Type="http://schemas.openxmlformats.org/officeDocument/2006/relationships/hyperlink" Target="http://www.outbackbowl.com/" TargetMode="External"/><Relationship Id="rId2" Type="http://schemas.openxmlformats.org/officeDocument/2006/relationships/hyperlink" Target="http://www.lvbowl.com/" TargetMode="External"/><Relationship Id="rId16" Type="http://schemas.openxmlformats.org/officeDocument/2006/relationships/hyperlink" Target="https://independencebowl.org/" TargetMode="External"/><Relationship Id="rId20" Type="http://schemas.openxmlformats.org/officeDocument/2006/relationships/hyperlink" Target="http://www.fiestabowl.org/cactus-bowl.php" TargetMode="External"/><Relationship Id="rId29" Type="http://schemas.openxmlformats.org/officeDocument/2006/relationships/hyperlink" Target="http://www.sunbowl.org/" TargetMode="External"/><Relationship Id="rId41" Type="http://schemas.openxmlformats.org/officeDocument/2006/relationships/hyperlink" Target="http://www.collegefootballplayoff.com/" TargetMode="External"/><Relationship Id="rId1" Type="http://schemas.openxmlformats.org/officeDocument/2006/relationships/hyperlink" Target="http://www.newmexicobowl.com/" TargetMode="External"/><Relationship Id="rId6" Type="http://schemas.openxmlformats.org/officeDocument/2006/relationships/hyperlink" Target="http://www.miamibeachbowl.com/" TargetMode="External"/><Relationship Id="rId11" Type="http://schemas.openxmlformats.org/officeDocument/2006/relationships/hyperlink" Target="http://armedforcesbowl.com/" TargetMode="External"/><Relationship Id="rId24" Type="http://schemas.openxmlformats.org/officeDocument/2006/relationships/hyperlink" Target="http://www.advocaretexasbowl.com/" TargetMode="External"/><Relationship Id="rId32" Type="http://schemas.openxmlformats.org/officeDocument/2006/relationships/hyperlink" Target="http://www.orangebowl.org/" TargetMode="External"/><Relationship Id="rId37" Type="http://schemas.openxmlformats.org/officeDocument/2006/relationships/hyperlink" Target="http://www.attcottonbowl.com/home/" TargetMode="External"/><Relationship Id="rId40" Type="http://schemas.openxmlformats.org/officeDocument/2006/relationships/hyperlink" Target="http://www.allstatesugarbowl.org/" TargetMode="External"/><Relationship Id="rId5" Type="http://schemas.openxmlformats.org/officeDocument/2006/relationships/hyperlink" Target="http://www.neworleansbowl.org/" TargetMode="External"/><Relationship Id="rId15" Type="http://schemas.openxmlformats.org/officeDocument/2006/relationships/hyperlink" Target="http://www.detroitlions.com/quicklanebowl.html" TargetMode="External"/><Relationship Id="rId23" Type="http://schemas.openxmlformats.org/officeDocument/2006/relationships/hyperlink" Target="http://www.sfbowl.org/" TargetMode="External"/><Relationship Id="rId28" Type="http://schemas.openxmlformats.org/officeDocument/2006/relationships/hyperlink" Target="http://www.libertybowl.org/" TargetMode="External"/><Relationship Id="rId36" Type="http://schemas.openxmlformats.org/officeDocument/2006/relationships/hyperlink" Target="http://www.fiestabowl.org/" TargetMode="External"/><Relationship Id="rId10" Type="http://schemas.openxmlformats.org/officeDocument/2006/relationships/hyperlink" Target="http://www.bahamasbowl.com/" TargetMode="External"/><Relationship Id="rId19" Type="http://schemas.openxmlformats.org/officeDocument/2006/relationships/hyperlink" Target="http://www.holidaybowl.com/" TargetMode="External"/><Relationship Id="rId31" Type="http://schemas.openxmlformats.org/officeDocument/2006/relationships/hyperlink" Target="http://azbowlgame.com/" TargetMode="External"/><Relationship Id="rId4" Type="http://schemas.openxmlformats.org/officeDocument/2006/relationships/hyperlink" Target="http://www.curebowl.com/" TargetMode="External"/><Relationship Id="rId9" Type="http://schemas.openxmlformats.org/officeDocument/2006/relationships/hyperlink" Target="http://www.famousidahopotatobowl.com/" TargetMode="External"/><Relationship Id="rId14" Type="http://schemas.openxmlformats.org/officeDocument/2006/relationships/hyperlink" Target="http://www.stpetersburgbowl.com/" TargetMode="External"/><Relationship Id="rId22" Type="http://schemas.openxmlformats.org/officeDocument/2006/relationships/hyperlink" Target="http://russellathleticbowl.com/" TargetMode="External"/><Relationship Id="rId27" Type="http://schemas.openxmlformats.org/officeDocument/2006/relationships/hyperlink" Target="http://www.alamobowl.com/" TargetMode="External"/><Relationship Id="rId30" Type="http://schemas.openxmlformats.org/officeDocument/2006/relationships/hyperlink" Target="http://www.musiccitybowl.com/" TargetMode="External"/><Relationship Id="rId35" Type="http://schemas.openxmlformats.org/officeDocument/2006/relationships/hyperlink" Target="http://chick-fil-apeachbowl.com/" TargetMode="External"/><Relationship Id="rId4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zoomScaleNormal="100" workbookViewId="0">
      <selection activeCell="N84" sqref="N84"/>
    </sheetView>
  </sheetViews>
  <sheetFormatPr defaultRowHeight="15" x14ac:dyDescent="0.25"/>
  <cols>
    <col min="1" max="1" width="9.140625" style="41"/>
    <col min="2" max="2" width="14" style="41" bestFit="1" customWidth="1"/>
    <col min="3" max="3" width="13.7109375" style="41" bestFit="1" customWidth="1"/>
    <col min="4" max="4" width="11.28515625" style="41" bestFit="1" customWidth="1"/>
    <col min="5" max="5" width="14" style="97" bestFit="1" customWidth="1"/>
    <col min="6" max="6" width="11.140625" style="97" customWidth="1"/>
    <col min="7" max="7" width="13.28515625" style="97" bestFit="1" customWidth="1"/>
    <col min="8" max="8" width="11.5703125" style="41" customWidth="1"/>
    <col min="9" max="9" width="12" style="41" bestFit="1" customWidth="1"/>
    <col min="10" max="10" width="11.28515625" style="41" customWidth="1"/>
    <col min="11" max="11" width="10.7109375" style="41" bestFit="1" customWidth="1"/>
    <col min="12" max="18" width="9.140625" style="41"/>
    <col min="19" max="19" width="10.7109375" style="41" bestFit="1" customWidth="1"/>
    <col min="20" max="21" width="9.140625" style="41"/>
    <col min="22" max="22" width="12.28515625" style="41" customWidth="1"/>
    <col min="23" max="16384" width="9.140625" style="41"/>
  </cols>
  <sheetData>
    <row r="1" spans="1:20" s="2" customFormat="1" x14ac:dyDescent="0.25">
      <c r="A1" s="2" t="s">
        <v>8</v>
      </c>
      <c r="B1" s="2" t="s">
        <v>1</v>
      </c>
      <c r="C1" s="2" t="s">
        <v>5</v>
      </c>
      <c r="D1" s="2" t="s">
        <v>0</v>
      </c>
      <c r="E1" s="80" t="s">
        <v>2</v>
      </c>
      <c r="F1" s="80" t="s">
        <v>3</v>
      </c>
      <c r="G1" s="80" t="s">
        <v>147</v>
      </c>
    </row>
    <row r="2" spans="1:20" x14ac:dyDescent="0.25">
      <c r="A2" s="161" t="s">
        <v>529</v>
      </c>
      <c r="B2" s="108">
        <v>42686</v>
      </c>
      <c r="C2" s="108" t="s">
        <v>148</v>
      </c>
      <c r="D2" s="109" t="s">
        <v>149</v>
      </c>
      <c r="E2" s="163">
        <v>28</v>
      </c>
      <c r="F2" s="163">
        <v>42</v>
      </c>
      <c r="G2" s="163">
        <v>20</v>
      </c>
      <c r="H2" s="109"/>
      <c r="I2" s="109"/>
      <c r="J2" s="109"/>
      <c r="K2" s="180" t="s">
        <v>151</v>
      </c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5">
      <c r="A3" s="162">
        <v>21</v>
      </c>
      <c r="B3" s="108">
        <v>42693</v>
      </c>
      <c r="C3" s="108" t="s">
        <v>150</v>
      </c>
      <c r="D3" s="109" t="s">
        <v>4</v>
      </c>
      <c r="E3" s="163">
        <v>5</v>
      </c>
      <c r="F3" s="163">
        <v>8</v>
      </c>
      <c r="G3" s="163">
        <v>1</v>
      </c>
      <c r="H3" s="109"/>
      <c r="I3" s="109"/>
      <c r="J3" s="109"/>
      <c r="K3" s="180" t="s">
        <v>152</v>
      </c>
      <c r="L3" s="180"/>
      <c r="M3" s="180"/>
      <c r="N3" s="180"/>
      <c r="O3" s="180"/>
      <c r="P3" s="180"/>
      <c r="Q3" s="180"/>
      <c r="R3" s="180"/>
      <c r="S3" s="180"/>
      <c r="T3" s="180"/>
    </row>
    <row r="4" spans="1:20" s="52" customFormat="1" x14ac:dyDescent="0.25">
      <c r="A4" s="162">
        <v>22</v>
      </c>
      <c r="B4" s="108">
        <v>42693</v>
      </c>
      <c r="C4" s="108" t="s">
        <v>210</v>
      </c>
      <c r="D4" s="109" t="s">
        <v>209</v>
      </c>
      <c r="E4" s="163">
        <v>5</v>
      </c>
      <c r="F4" s="163">
        <v>6</v>
      </c>
      <c r="G4" s="163">
        <v>1</v>
      </c>
      <c r="H4" s="109"/>
      <c r="I4" s="109"/>
      <c r="J4" s="109"/>
      <c r="K4" s="110" t="s">
        <v>211</v>
      </c>
      <c r="L4" s="110"/>
      <c r="M4" s="110"/>
      <c r="N4" s="110"/>
      <c r="O4" s="110"/>
      <c r="P4" s="110"/>
      <c r="Q4" s="110"/>
      <c r="R4" s="110"/>
      <c r="S4" s="110"/>
      <c r="T4" s="110"/>
    </row>
    <row r="5" spans="1:20" s="52" customFormat="1" x14ac:dyDescent="0.25">
      <c r="A5" s="162">
        <v>23</v>
      </c>
      <c r="B5" s="108">
        <v>42693</v>
      </c>
      <c r="C5" s="108" t="s">
        <v>212</v>
      </c>
      <c r="D5" s="109" t="s">
        <v>209</v>
      </c>
      <c r="E5" s="163">
        <v>5</v>
      </c>
      <c r="F5" s="163">
        <v>6</v>
      </c>
      <c r="G5" s="163">
        <v>1</v>
      </c>
      <c r="H5" s="109"/>
      <c r="I5" s="109"/>
      <c r="J5" s="109"/>
      <c r="K5" s="110" t="s">
        <v>213</v>
      </c>
      <c r="L5" s="110"/>
      <c r="M5" s="110"/>
      <c r="N5" s="110"/>
      <c r="O5" s="110"/>
      <c r="P5" s="110"/>
      <c r="Q5" s="110"/>
      <c r="R5" s="110"/>
      <c r="S5" s="110"/>
      <c r="T5" s="110"/>
    </row>
    <row r="6" spans="1:20" x14ac:dyDescent="0.25">
      <c r="A6" s="162">
        <v>24</v>
      </c>
      <c r="B6" s="108">
        <v>42700</v>
      </c>
      <c r="C6" s="108" t="s">
        <v>154</v>
      </c>
      <c r="D6" s="109" t="s">
        <v>153</v>
      </c>
      <c r="E6" s="163">
        <v>1</v>
      </c>
      <c r="F6" s="163">
        <v>1</v>
      </c>
      <c r="G6" s="163">
        <v>1</v>
      </c>
      <c r="H6" s="109"/>
      <c r="I6" s="109"/>
      <c r="J6" s="109"/>
      <c r="K6" s="180" t="s">
        <v>202</v>
      </c>
      <c r="L6" s="180"/>
      <c r="M6" s="180"/>
      <c r="N6" s="180"/>
      <c r="O6" s="180"/>
      <c r="P6" s="180"/>
      <c r="Q6" s="180"/>
      <c r="R6" s="180"/>
      <c r="S6" s="180"/>
      <c r="T6" s="180"/>
    </row>
    <row r="7" spans="1:20" x14ac:dyDescent="0.25">
      <c r="A7" s="162">
        <v>25</v>
      </c>
      <c r="B7" s="108">
        <v>42706</v>
      </c>
      <c r="C7" s="108" t="s">
        <v>203</v>
      </c>
      <c r="D7" s="109" t="s">
        <v>6</v>
      </c>
      <c r="E7" s="163">
        <v>2</v>
      </c>
      <c r="F7" s="163">
        <v>2</v>
      </c>
      <c r="G7" s="163">
        <v>1</v>
      </c>
      <c r="H7" s="109"/>
      <c r="I7" s="109"/>
      <c r="J7" s="109"/>
      <c r="K7" s="180" t="s">
        <v>204</v>
      </c>
      <c r="L7" s="180"/>
      <c r="M7" s="180"/>
      <c r="N7" s="180"/>
      <c r="O7" s="180"/>
      <c r="P7" s="180"/>
      <c r="Q7" s="180"/>
      <c r="R7" s="180"/>
      <c r="S7" s="180"/>
      <c r="T7" s="180"/>
    </row>
    <row r="8" spans="1:20" s="52" customFormat="1" x14ac:dyDescent="0.25">
      <c r="A8" s="162">
        <v>26</v>
      </c>
      <c r="B8" s="108">
        <v>42707</v>
      </c>
      <c r="C8" s="108" t="s">
        <v>215</v>
      </c>
      <c r="D8" s="109" t="s">
        <v>209</v>
      </c>
      <c r="E8" s="163">
        <v>0</v>
      </c>
      <c r="F8" s="163">
        <v>6</v>
      </c>
      <c r="G8" s="163">
        <v>1</v>
      </c>
      <c r="H8" s="109"/>
      <c r="I8" s="109"/>
      <c r="J8" s="109"/>
      <c r="K8" s="110" t="s">
        <v>214</v>
      </c>
      <c r="L8" s="110"/>
      <c r="M8" s="110"/>
      <c r="N8" s="110"/>
      <c r="O8" s="110"/>
      <c r="P8" s="110"/>
      <c r="Q8" s="110"/>
      <c r="R8" s="110"/>
      <c r="S8" s="110"/>
      <c r="T8" s="110"/>
    </row>
    <row r="9" spans="1:20" x14ac:dyDescent="0.25">
      <c r="A9" s="162">
        <v>27</v>
      </c>
      <c r="B9" s="108">
        <v>42707</v>
      </c>
      <c r="C9" s="108" t="s">
        <v>155</v>
      </c>
      <c r="D9" s="109" t="s">
        <v>153</v>
      </c>
      <c r="E9" s="163">
        <v>2</v>
      </c>
      <c r="F9" s="163">
        <v>2</v>
      </c>
      <c r="G9" s="163">
        <v>1</v>
      </c>
      <c r="H9" s="109"/>
      <c r="I9" s="109"/>
      <c r="J9" s="109"/>
      <c r="K9" s="109" t="s">
        <v>205</v>
      </c>
      <c r="L9" s="109"/>
      <c r="M9" s="109"/>
      <c r="N9" s="109"/>
      <c r="O9" s="109"/>
      <c r="P9" s="109"/>
      <c r="Q9" s="109"/>
      <c r="R9" s="109"/>
      <c r="S9" s="109"/>
      <c r="T9" s="109"/>
    </row>
    <row r="10" spans="1:20" x14ac:dyDescent="0.25">
      <c r="A10" s="162">
        <v>28</v>
      </c>
      <c r="B10" s="108">
        <v>42707</v>
      </c>
      <c r="C10" s="108" t="s">
        <v>206</v>
      </c>
      <c r="D10" s="109" t="s">
        <v>7</v>
      </c>
      <c r="E10" s="163">
        <v>4</v>
      </c>
      <c r="F10" s="163">
        <v>4</v>
      </c>
      <c r="G10" s="163">
        <v>1</v>
      </c>
      <c r="H10" s="109"/>
      <c r="I10" s="109"/>
      <c r="J10" s="109"/>
      <c r="K10" s="180" t="s">
        <v>207</v>
      </c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20" x14ac:dyDescent="0.25">
      <c r="A11" s="162">
        <v>29</v>
      </c>
      <c r="B11" s="108">
        <v>42721</v>
      </c>
      <c r="C11" s="108" t="s">
        <v>336</v>
      </c>
      <c r="D11" s="109" t="s">
        <v>6</v>
      </c>
      <c r="E11" s="163">
        <v>2</v>
      </c>
      <c r="F11" s="163">
        <v>2</v>
      </c>
      <c r="G11" s="163">
        <v>1</v>
      </c>
      <c r="H11" s="109"/>
      <c r="I11" s="109"/>
      <c r="J11" s="109"/>
      <c r="K11" s="110" t="s">
        <v>343</v>
      </c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x14ac:dyDescent="0.25">
      <c r="A12" s="162">
        <v>30</v>
      </c>
      <c r="B12" s="108">
        <v>42724</v>
      </c>
      <c r="C12" s="108" t="s">
        <v>332</v>
      </c>
      <c r="D12" s="109" t="s">
        <v>7</v>
      </c>
      <c r="E12" s="163">
        <v>2</v>
      </c>
      <c r="F12" s="163">
        <v>2</v>
      </c>
      <c r="G12" s="163">
        <v>1</v>
      </c>
      <c r="H12" s="109"/>
      <c r="I12" s="109"/>
      <c r="J12" s="109"/>
      <c r="K12" s="169" t="s">
        <v>333</v>
      </c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x14ac:dyDescent="0.25">
      <c r="A13" s="162">
        <v>31</v>
      </c>
      <c r="B13" s="108">
        <v>42727</v>
      </c>
      <c r="C13" s="109" t="s">
        <v>334</v>
      </c>
      <c r="D13" s="109" t="s">
        <v>6</v>
      </c>
      <c r="E13" s="163">
        <v>4</v>
      </c>
      <c r="F13" s="163">
        <v>4</v>
      </c>
      <c r="G13" s="163">
        <v>1</v>
      </c>
      <c r="H13" s="109"/>
      <c r="I13" s="109"/>
      <c r="J13" s="109"/>
      <c r="K13" s="109" t="s">
        <v>335</v>
      </c>
      <c r="L13" s="109"/>
      <c r="M13" s="109"/>
      <c r="N13" s="109"/>
      <c r="O13" s="109"/>
      <c r="P13" s="109"/>
      <c r="Q13" s="109"/>
      <c r="R13" s="109"/>
      <c r="S13" s="109"/>
      <c r="T13" s="109"/>
    </row>
    <row r="14" spans="1:20" x14ac:dyDescent="0.25">
      <c r="A14" s="162">
        <v>32</v>
      </c>
      <c r="B14" s="108">
        <v>42730</v>
      </c>
      <c r="C14" s="108" t="s">
        <v>330</v>
      </c>
      <c r="D14" s="109" t="s">
        <v>7</v>
      </c>
      <c r="E14" s="163">
        <v>4</v>
      </c>
      <c r="F14" s="163">
        <v>4</v>
      </c>
      <c r="G14" s="163">
        <v>1</v>
      </c>
      <c r="H14" s="109"/>
      <c r="I14" s="109"/>
      <c r="J14" s="109"/>
      <c r="K14" s="178" t="s">
        <v>331</v>
      </c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x14ac:dyDescent="0.25">
      <c r="A15" s="162">
        <v>33</v>
      </c>
      <c r="B15" s="108">
        <v>42732</v>
      </c>
      <c r="C15" s="108" t="s">
        <v>244</v>
      </c>
      <c r="D15" s="109" t="s">
        <v>7</v>
      </c>
      <c r="E15" s="163">
        <v>4</v>
      </c>
      <c r="F15" s="163">
        <v>5</v>
      </c>
      <c r="G15" s="163">
        <v>1</v>
      </c>
      <c r="H15" s="109"/>
      <c r="I15" s="109"/>
      <c r="J15" s="109"/>
      <c r="K15" s="178" t="s">
        <v>241</v>
      </c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20" x14ac:dyDescent="0.25">
      <c r="A16" s="162">
        <v>34</v>
      </c>
      <c r="B16" s="108">
        <v>42735</v>
      </c>
      <c r="C16" s="108" t="s">
        <v>245</v>
      </c>
      <c r="D16" s="109" t="s">
        <v>141</v>
      </c>
      <c r="E16" s="163">
        <v>1</v>
      </c>
      <c r="F16" s="163">
        <v>1</v>
      </c>
      <c r="G16" s="163">
        <v>1</v>
      </c>
      <c r="H16" s="109"/>
      <c r="I16" s="109"/>
      <c r="J16" s="109"/>
      <c r="K16" s="180" t="s">
        <v>242</v>
      </c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x14ac:dyDescent="0.25">
      <c r="A17" s="162">
        <v>35</v>
      </c>
      <c r="B17" s="108">
        <v>42735</v>
      </c>
      <c r="C17" s="109" t="s">
        <v>329</v>
      </c>
      <c r="D17" s="109" t="s">
        <v>7</v>
      </c>
      <c r="E17" s="163">
        <v>3</v>
      </c>
      <c r="F17" s="163">
        <v>6</v>
      </c>
      <c r="G17" s="163">
        <v>1</v>
      </c>
      <c r="H17" s="109"/>
      <c r="I17" s="109"/>
      <c r="J17" s="109"/>
      <c r="K17" s="109" t="s">
        <v>344</v>
      </c>
      <c r="L17" s="178"/>
      <c r="M17" s="178"/>
      <c r="N17" s="178"/>
      <c r="O17" s="178"/>
      <c r="P17" s="178"/>
      <c r="Q17" s="178"/>
      <c r="R17" s="178"/>
      <c r="S17" s="178"/>
      <c r="T17" s="178"/>
    </row>
    <row r="18" spans="1:20" x14ac:dyDescent="0.25">
      <c r="A18" s="162">
        <v>36</v>
      </c>
      <c r="B18" s="108">
        <v>42737</v>
      </c>
      <c r="C18" s="108" t="s">
        <v>246</v>
      </c>
      <c r="D18" s="109" t="s">
        <v>7</v>
      </c>
      <c r="E18" s="163">
        <v>3</v>
      </c>
      <c r="F18" s="163">
        <v>3</v>
      </c>
      <c r="G18" s="163">
        <v>1</v>
      </c>
      <c r="H18" s="109"/>
      <c r="I18" s="109"/>
      <c r="J18" s="109"/>
      <c r="K18" s="180" t="s">
        <v>243</v>
      </c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x14ac:dyDescent="0.25">
      <c r="A19" s="2"/>
    </row>
    <row r="20" spans="1:20" x14ac:dyDescent="0.25">
      <c r="A20" s="2"/>
    </row>
    <row r="21" spans="1:20" x14ac:dyDescent="0.25">
      <c r="A21" s="2"/>
    </row>
    <row r="22" spans="1:20" x14ac:dyDescent="0.25">
      <c r="A22" s="52"/>
      <c r="B22" s="1"/>
      <c r="C22" s="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x14ac:dyDescent="0.25">
      <c r="B23" s="1"/>
      <c r="C23" s="1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x14ac:dyDescent="0.25">
      <c r="B24" s="1"/>
      <c r="C24" s="1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x14ac:dyDescent="0.25">
      <c r="B25" s="1"/>
      <c r="C25" s="1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x14ac:dyDescent="0.25">
      <c r="B26" s="1"/>
      <c r="C26" s="1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8" spans="1:20" x14ac:dyDescent="0.25">
      <c r="K28" s="181"/>
      <c r="L28" s="181"/>
      <c r="M28" s="181"/>
      <c r="N28" s="181"/>
      <c r="O28" s="181"/>
      <c r="P28" s="181"/>
      <c r="Q28" s="181"/>
      <c r="R28" s="181"/>
      <c r="S28" s="181"/>
      <c r="T28" s="181"/>
    </row>
    <row r="29" spans="1:20" x14ac:dyDescent="0.25">
      <c r="K29" s="181"/>
      <c r="L29" s="181"/>
      <c r="M29" s="181"/>
      <c r="N29" s="181"/>
      <c r="O29" s="181"/>
      <c r="P29" s="181"/>
      <c r="Q29" s="181"/>
      <c r="R29" s="181"/>
      <c r="S29" s="181"/>
      <c r="T29" s="181"/>
    </row>
    <row r="30" spans="1:20" ht="15.75" thickBot="1" x14ac:dyDescent="0.3">
      <c r="K30" s="181"/>
      <c r="L30" s="181"/>
      <c r="M30" s="181"/>
      <c r="N30" s="181"/>
      <c r="O30" s="181"/>
      <c r="P30" s="181"/>
      <c r="Q30" s="181"/>
      <c r="R30" s="181"/>
      <c r="S30" s="181"/>
      <c r="T30" s="181"/>
    </row>
    <row r="31" spans="1:20" s="2" customFormat="1" ht="15.75" thickBot="1" x14ac:dyDescent="0.3">
      <c r="A31" s="3">
        <f>MAX(A2:A30)</f>
        <v>36</v>
      </c>
      <c r="E31" s="164">
        <f>SUM(E2:E30)</f>
        <v>75</v>
      </c>
      <c r="F31" s="165">
        <f>SUM(F2:F30)</f>
        <v>104</v>
      </c>
      <c r="G31" s="166">
        <f>SUM(G2:G30)</f>
        <v>36</v>
      </c>
    </row>
    <row r="38" spans="1:22" ht="15.75" thickBot="1" x14ac:dyDescent="0.3">
      <c r="N38" s="81" t="s">
        <v>348</v>
      </c>
      <c r="V38" s="93"/>
    </row>
    <row r="39" spans="1:22" x14ac:dyDescent="0.25">
      <c r="A39" s="167" t="s">
        <v>146</v>
      </c>
      <c r="B39" s="32" t="s">
        <v>138</v>
      </c>
      <c r="C39" s="33" t="s">
        <v>64</v>
      </c>
      <c r="D39" s="59" t="s">
        <v>7</v>
      </c>
      <c r="E39" s="34" t="s">
        <v>108</v>
      </c>
      <c r="F39" s="35" t="s">
        <v>34</v>
      </c>
      <c r="G39" s="36" t="s">
        <v>71</v>
      </c>
      <c r="H39" s="37" t="s">
        <v>29</v>
      </c>
      <c r="I39" s="94" t="s">
        <v>6</v>
      </c>
      <c r="J39" s="95" t="s">
        <v>28</v>
      </c>
      <c r="K39" s="38" t="s">
        <v>140</v>
      </c>
      <c r="M39" s="118">
        <v>1</v>
      </c>
      <c r="N39" s="119" t="s">
        <v>24</v>
      </c>
      <c r="O39" s="119"/>
      <c r="P39" s="119"/>
      <c r="Q39" s="120" t="s">
        <v>140</v>
      </c>
      <c r="R39" s="121" t="s">
        <v>26</v>
      </c>
      <c r="S39" s="122">
        <v>42721</v>
      </c>
      <c r="T39" s="123" t="s">
        <v>27</v>
      </c>
      <c r="U39" s="188" t="s">
        <v>491</v>
      </c>
      <c r="V39" s="93"/>
    </row>
    <row r="40" spans="1:22" x14ac:dyDescent="0.25">
      <c r="A40" s="167">
        <v>1</v>
      </c>
      <c r="B40" s="111" t="s">
        <v>144</v>
      </c>
      <c r="C40" s="111" t="s">
        <v>96</v>
      </c>
      <c r="D40" s="111" t="s">
        <v>247</v>
      </c>
      <c r="E40" s="39" t="s">
        <v>431</v>
      </c>
      <c r="F40" s="111" t="s">
        <v>432</v>
      </c>
      <c r="G40" s="111" t="s">
        <v>98</v>
      </c>
      <c r="H40" s="111" t="s">
        <v>436</v>
      </c>
      <c r="I40" s="177" t="s">
        <v>81</v>
      </c>
      <c r="J40" s="111" t="s">
        <v>438</v>
      </c>
      <c r="K40" s="111" t="s">
        <v>74</v>
      </c>
      <c r="M40" s="124">
        <v>2</v>
      </c>
      <c r="N40" s="114" t="s">
        <v>30</v>
      </c>
      <c r="O40" s="114"/>
      <c r="P40" s="114"/>
      <c r="Q40" s="37" t="s">
        <v>29</v>
      </c>
      <c r="R40" s="115" t="s">
        <v>32</v>
      </c>
      <c r="S40" s="116">
        <v>42721</v>
      </c>
      <c r="T40" s="117" t="s">
        <v>33</v>
      </c>
      <c r="U40" s="189"/>
      <c r="V40" s="93"/>
    </row>
    <row r="41" spans="1:22" x14ac:dyDescent="0.25">
      <c r="A41" s="167">
        <v>2</v>
      </c>
      <c r="B41" s="111" t="s">
        <v>56</v>
      </c>
      <c r="C41" s="111" t="s">
        <v>104</v>
      </c>
      <c r="D41" s="111" t="s">
        <v>106</v>
      </c>
      <c r="E41" s="111" t="s">
        <v>240</v>
      </c>
      <c r="F41" s="111" t="s">
        <v>111</v>
      </c>
      <c r="G41" s="111" t="s">
        <v>434</v>
      </c>
      <c r="H41" s="111" t="s">
        <v>437</v>
      </c>
      <c r="I41" s="111" t="s">
        <v>49</v>
      </c>
      <c r="J41" s="111" t="s">
        <v>439</v>
      </c>
      <c r="K41" s="111" t="s">
        <v>54</v>
      </c>
      <c r="M41" s="124">
        <v>3</v>
      </c>
      <c r="N41" s="114" t="s">
        <v>35</v>
      </c>
      <c r="O41" s="114"/>
      <c r="P41" s="114"/>
      <c r="Q41" s="37" t="s">
        <v>29</v>
      </c>
      <c r="R41" s="115" t="s">
        <v>38</v>
      </c>
      <c r="S41" s="116">
        <v>42721</v>
      </c>
      <c r="T41" s="117" t="s">
        <v>27</v>
      </c>
      <c r="U41" s="189"/>
      <c r="V41" s="93"/>
    </row>
    <row r="42" spans="1:22" x14ac:dyDescent="0.25">
      <c r="A42" s="167">
        <v>3</v>
      </c>
      <c r="B42" s="111" t="s">
        <v>430</v>
      </c>
      <c r="C42" s="111" t="s">
        <v>113</v>
      </c>
      <c r="D42" s="111" t="s">
        <v>84</v>
      </c>
      <c r="E42" s="111" t="s">
        <v>101</v>
      </c>
      <c r="F42" s="111" t="s">
        <v>103</v>
      </c>
      <c r="G42" s="111" t="s">
        <v>72</v>
      </c>
      <c r="H42" s="111" t="s">
        <v>30</v>
      </c>
      <c r="I42" s="111" t="s">
        <v>39</v>
      </c>
      <c r="J42" s="111" t="s">
        <v>440</v>
      </c>
      <c r="K42" s="111" t="s">
        <v>441</v>
      </c>
      <c r="M42" s="124">
        <v>4</v>
      </c>
      <c r="N42" s="114" t="s">
        <v>159</v>
      </c>
      <c r="O42" s="114"/>
      <c r="P42" s="114"/>
      <c r="Q42" s="125" t="s">
        <v>28</v>
      </c>
      <c r="R42" s="115" t="s">
        <v>38</v>
      </c>
      <c r="S42" s="116">
        <v>42721</v>
      </c>
      <c r="T42" s="117" t="s">
        <v>21</v>
      </c>
      <c r="U42" s="189"/>
      <c r="V42" s="93"/>
    </row>
    <row r="43" spans="1:22" ht="15.75" thickBot="1" x14ac:dyDescent="0.3">
      <c r="A43" s="167">
        <v>4</v>
      </c>
      <c r="B43" s="39"/>
      <c r="C43" s="111" t="s">
        <v>93</v>
      </c>
      <c r="D43" s="177" t="s">
        <v>69</v>
      </c>
      <c r="E43" s="111" t="s">
        <v>89</v>
      </c>
      <c r="F43" s="111" t="s">
        <v>91</v>
      </c>
      <c r="G43" s="111" t="s">
        <v>61</v>
      </c>
      <c r="H43" s="111" t="s">
        <v>35</v>
      </c>
      <c r="I43" s="39"/>
      <c r="J43" s="39"/>
      <c r="K43" s="39"/>
      <c r="M43" s="126">
        <v>5</v>
      </c>
      <c r="N43" s="127" t="s">
        <v>39</v>
      </c>
      <c r="O43" s="127"/>
      <c r="P43" s="127"/>
      <c r="Q43" s="128" t="s">
        <v>6</v>
      </c>
      <c r="R43" s="129" t="s">
        <v>41</v>
      </c>
      <c r="S43" s="130">
        <v>42721</v>
      </c>
      <c r="T43" s="131" t="s">
        <v>27</v>
      </c>
      <c r="U43" s="190"/>
      <c r="V43" s="93"/>
    </row>
    <row r="44" spans="1:22" ht="15.75" thickBot="1" x14ac:dyDescent="0.3">
      <c r="A44" s="167">
        <v>5</v>
      </c>
      <c r="B44" s="39"/>
      <c r="C44" s="111" t="s">
        <v>185</v>
      </c>
      <c r="D44" s="111" t="s">
        <v>145</v>
      </c>
      <c r="E44" s="111" t="s">
        <v>67</v>
      </c>
      <c r="F44" s="111" t="s">
        <v>433</v>
      </c>
      <c r="G44" s="111" t="s">
        <v>435</v>
      </c>
      <c r="H44" s="39"/>
      <c r="I44" s="39"/>
      <c r="J44" s="39"/>
      <c r="K44" s="39"/>
      <c r="M44" s="170">
        <v>6</v>
      </c>
      <c r="N44" s="171" t="s">
        <v>42</v>
      </c>
      <c r="O44" s="171"/>
      <c r="P44" s="171"/>
      <c r="Q44" s="134" t="s">
        <v>28</v>
      </c>
      <c r="R44" s="172" t="s">
        <v>44</v>
      </c>
      <c r="S44" s="173">
        <v>43088</v>
      </c>
      <c r="T44" s="174" t="s">
        <v>27</v>
      </c>
      <c r="U44" s="138" t="s">
        <v>492</v>
      </c>
      <c r="V44" s="93"/>
    </row>
    <row r="45" spans="1:22" ht="15.75" thickBot="1" x14ac:dyDescent="0.3">
      <c r="M45" s="170">
        <v>7</v>
      </c>
      <c r="N45" s="171" t="s">
        <v>145</v>
      </c>
      <c r="O45" s="171"/>
      <c r="P45" s="171"/>
      <c r="Q45" s="139" t="s">
        <v>7</v>
      </c>
      <c r="R45" s="172" t="s">
        <v>48</v>
      </c>
      <c r="S45" s="173">
        <v>42724</v>
      </c>
      <c r="T45" s="174" t="s">
        <v>27</v>
      </c>
      <c r="U45" s="140" t="s">
        <v>493</v>
      </c>
      <c r="V45" s="93"/>
    </row>
    <row r="46" spans="1:22" ht="15.75" thickBot="1" x14ac:dyDescent="0.3">
      <c r="D46" s="80" t="s">
        <v>7</v>
      </c>
      <c r="H46" s="80" t="s">
        <v>6</v>
      </c>
      <c r="M46" s="170">
        <v>8</v>
      </c>
      <c r="N46" s="171" t="s">
        <v>49</v>
      </c>
      <c r="O46" s="171"/>
      <c r="P46" s="171"/>
      <c r="Q46" s="141" t="s">
        <v>6</v>
      </c>
      <c r="R46" s="172" t="s">
        <v>41</v>
      </c>
      <c r="S46" s="173">
        <v>42725</v>
      </c>
      <c r="T46" s="174" t="s">
        <v>27</v>
      </c>
      <c r="U46" s="142" t="s">
        <v>494</v>
      </c>
      <c r="V46" s="93"/>
    </row>
    <row r="47" spans="1:22" ht="15.75" thickBot="1" x14ac:dyDescent="0.3">
      <c r="B47" s="92"/>
      <c r="D47" s="80">
        <v>5</v>
      </c>
      <c r="E47" s="175" t="s">
        <v>248</v>
      </c>
      <c r="F47" s="163"/>
      <c r="H47" s="80">
        <v>3</v>
      </c>
      <c r="I47" s="112" t="s">
        <v>287</v>
      </c>
      <c r="J47" s="109"/>
      <c r="M47" s="170">
        <v>9</v>
      </c>
      <c r="N47" s="171" t="s">
        <v>45</v>
      </c>
      <c r="O47" s="171"/>
      <c r="P47" s="171"/>
      <c r="Q47" s="143" t="s">
        <v>138</v>
      </c>
      <c r="R47" s="172" t="s">
        <v>48</v>
      </c>
      <c r="S47" s="173">
        <v>42726</v>
      </c>
      <c r="T47" s="174" t="s">
        <v>27</v>
      </c>
      <c r="U47" s="144" t="s">
        <v>495</v>
      </c>
      <c r="V47" s="93"/>
    </row>
    <row r="48" spans="1:22" x14ac:dyDescent="0.25">
      <c r="B48" s="92"/>
      <c r="D48" s="79"/>
      <c r="E48" s="169" t="s">
        <v>249</v>
      </c>
      <c r="F48" s="163"/>
      <c r="H48" s="80"/>
      <c r="I48" s="109" t="s">
        <v>289</v>
      </c>
      <c r="J48" s="109"/>
      <c r="M48" s="118">
        <v>10</v>
      </c>
      <c r="N48" s="119" t="s">
        <v>54</v>
      </c>
      <c r="O48" s="119"/>
      <c r="P48" s="119"/>
      <c r="Q48" s="120" t="s">
        <v>140</v>
      </c>
      <c r="R48" s="121" t="s">
        <v>100</v>
      </c>
      <c r="S48" s="122">
        <v>42727</v>
      </c>
      <c r="T48" s="123" t="s">
        <v>27</v>
      </c>
      <c r="U48" s="185" t="s">
        <v>496</v>
      </c>
      <c r="V48" s="93"/>
    </row>
    <row r="49" spans="2:22" x14ac:dyDescent="0.25">
      <c r="B49" s="92"/>
      <c r="D49" s="79"/>
      <c r="E49" s="169" t="s">
        <v>250</v>
      </c>
      <c r="F49" s="163"/>
      <c r="I49" s="109" t="s">
        <v>290</v>
      </c>
      <c r="J49" s="109"/>
      <c r="M49" s="124">
        <v>11</v>
      </c>
      <c r="N49" s="114" t="s">
        <v>81</v>
      </c>
      <c r="O49" s="114"/>
      <c r="P49" s="114"/>
      <c r="Q49" s="145" t="s">
        <v>6</v>
      </c>
      <c r="R49" s="115" t="s">
        <v>51</v>
      </c>
      <c r="S49" s="116">
        <v>42727</v>
      </c>
      <c r="T49" s="117" t="s">
        <v>27</v>
      </c>
      <c r="U49" s="186"/>
      <c r="V49" s="93"/>
    </row>
    <row r="50" spans="2:22" ht="15.75" thickBot="1" x14ac:dyDescent="0.3">
      <c r="B50" s="92"/>
      <c r="D50" s="79"/>
      <c r="E50" s="169" t="s">
        <v>251</v>
      </c>
      <c r="F50" s="163"/>
      <c r="I50" s="109" t="s">
        <v>291</v>
      </c>
      <c r="J50" s="109"/>
      <c r="M50" s="126">
        <v>12</v>
      </c>
      <c r="N50" s="127" t="s">
        <v>345</v>
      </c>
      <c r="O50" s="127"/>
      <c r="P50" s="127"/>
      <c r="Q50" s="146" t="s">
        <v>29</v>
      </c>
      <c r="R50" s="129" t="s">
        <v>53</v>
      </c>
      <c r="S50" s="130">
        <v>42727</v>
      </c>
      <c r="T50" s="131" t="s">
        <v>27</v>
      </c>
      <c r="U50" s="187"/>
      <c r="V50" s="93"/>
    </row>
    <row r="51" spans="2:22" ht="15.75" thickBot="1" x14ac:dyDescent="0.3">
      <c r="B51" s="92"/>
      <c r="D51" s="79"/>
      <c r="E51" s="176" t="s">
        <v>252</v>
      </c>
      <c r="F51" s="163"/>
      <c r="I51" s="113" t="s">
        <v>292</v>
      </c>
      <c r="J51" s="109"/>
      <c r="M51" s="170">
        <v>13</v>
      </c>
      <c r="N51" s="171" t="s">
        <v>56</v>
      </c>
      <c r="O51" s="171"/>
      <c r="P51" s="171"/>
      <c r="Q51" s="143" t="s">
        <v>138</v>
      </c>
      <c r="R51" s="172" t="s">
        <v>53</v>
      </c>
      <c r="S51" s="173">
        <v>42728</v>
      </c>
      <c r="T51" s="174" t="s">
        <v>27</v>
      </c>
      <c r="U51" s="147" t="s">
        <v>491</v>
      </c>
      <c r="V51" s="93"/>
    </row>
    <row r="52" spans="2:22" x14ac:dyDescent="0.25">
      <c r="B52" s="92"/>
      <c r="D52" s="79"/>
      <c r="E52" s="169" t="s">
        <v>253</v>
      </c>
      <c r="F52" s="163"/>
      <c r="I52" s="109" t="s">
        <v>293</v>
      </c>
      <c r="J52" s="109"/>
      <c r="M52" s="118">
        <v>14</v>
      </c>
      <c r="N52" s="119" t="s">
        <v>58</v>
      </c>
      <c r="O52" s="119"/>
      <c r="P52" s="119"/>
      <c r="Q52" s="148" t="s">
        <v>29</v>
      </c>
      <c r="R52" s="121" t="s">
        <v>60</v>
      </c>
      <c r="S52" s="122">
        <v>42730</v>
      </c>
      <c r="T52" s="123" t="s">
        <v>27</v>
      </c>
      <c r="U52" s="191" t="s">
        <v>492</v>
      </c>
      <c r="V52" s="93"/>
    </row>
    <row r="53" spans="2:22" x14ac:dyDescent="0.25">
      <c r="D53" s="79"/>
      <c r="E53" s="169" t="s">
        <v>254</v>
      </c>
      <c r="F53" s="163"/>
      <c r="I53" s="109" t="s">
        <v>294</v>
      </c>
      <c r="J53" s="109"/>
      <c r="M53" s="124">
        <v>15</v>
      </c>
      <c r="N53" s="114" t="s">
        <v>76</v>
      </c>
      <c r="O53" s="114"/>
      <c r="P53" s="114"/>
      <c r="Q53" s="35" t="s">
        <v>34</v>
      </c>
      <c r="R53" s="115" t="s">
        <v>44</v>
      </c>
      <c r="S53" s="116">
        <v>42730</v>
      </c>
      <c r="T53" s="117" t="s">
        <v>27</v>
      </c>
      <c r="U53" s="192"/>
      <c r="V53" s="93"/>
    </row>
    <row r="54" spans="2:22" ht="15.75" thickBot="1" x14ac:dyDescent="0.3">
      <c r="D54" s="79"/>
      <c r="E54" s="169" t="s">
        <v>255</v>
      </c>
      <c r="F54" s="163"/>
      <c r="I54" s="113" t="s">
        <v>295</v>
      </c>
      <c r="J54" s="109"/>
      <c r="M54" s="126">
        <v>16</v>
      </c>
      <c r="N54" s="127" t="s">
        <v>69</v>
      </c>
      <c r="O54" s="127"/>
      <c r="P54" s="127"/>
      <c r="Q54" s="149" t="s">
        <v>7</v>
      </c>
      <c r="R54" s="129" t="s">
        <v>78</v>
      </c>
      <c r="S54" s="130">
        <v>42730</v>
      </c>
      <c r="T54" s="131" t="s">
        <v>79</v>
      </c>
      <c r="U54" s="193"/>
      <c r="V54" s="93"/>
    </row>
    <row r="55" spans="2:22" x14ac:dyDescent="0.25">
      <c r="D55" s="79"/>
      <c r="E55" s="169" t="s">
        <v>256</v>
      </c>
      <c r="F55" s="163"/>
      <c r="I55" s="109" t="s">
        <v>296</v>
      </c>
      <c r="J55" s="109"/>
      <c r="M55" s="118">
        <v>17</v>
      </c>
      <c r="N55" s="119" t="s">
        <v>65</v>
      </c>
      <c r="O55" s="119"/>
      <c r="P55" s="119"/>
      <c r="Q55" s="150" t="s">
        <v>71</v>
      </c>
      <c r="R55" s="121" t="s">
        <v>20</v>
      </c>
      <c r="S55" s="122">
        <v>42731</v>
      </c>
      <c r="T55" s="123" t="s">
        <v>27</v>
      </c>
      <c r="U55" s="194" t="s">
        <v>493</v>
      </c>
      <c r="V55" s="93"/>
    </row>
    <row r="56" spans="2:22" x14ac:dyDescent="0.25">
      <c r="D56" s="79"/>
      <c r="E56" s="176" t="s">
        <v>257</v>
      </c>
      <c r="F56" s="163"/>
      <c r="I56" s="109" t="s">
        <v>297</v>
      </c>
      <c r="J56" s="109"/>
      <c r="M56" s="124">
        <v>18</v>
      </c>
      <c r="N56" s="114" t="s">
        <v>74</v>
      </c>
      <c r="O56" s="114"/>
      <c r="P56" s="114"/>
      <c r="Q56" s="38" t="s">
        <v>140</v>
      </c>
      <c r="R56" s="115" t="s">
        <v>32</v>
      </c>
      <c r="S56" s="116">
        <v>42731</v>
      </c>
      <c r="T56" s="117" t="s">
        <v>27</v>
      </c>
      <c r="U56" s="195"/>
      <c r="V56" s="93"/>
    </row>
    <row r="57" spans="2:22" x14ac:dyDescent="0.25">
      <c r="D57" s="79"/>
      <c r="E57" s="169" t="s">
        <v>258</v>
      </c>
      <c r="F57" s="163"/>
      <c r="I57" s="109" t="s">
        <v>298</v>
      </c>
      <c r="J57" s="109"/>
      <c r="M57" s="124">
        <v>19</v>
      </c>
      <c r="N57" s="114" t="s">
        <v>93</v>
      </c>
      <c r="O57" s="114"/>
      <c r="P57" s="114"/>
      <c r="Q57" s="33" t="s">
        <v>64</v>
      </c>
      <c r="R57" s="115" t="s">
        <v>48</v>
      </c>
      <c r="S57" s="116">
        <v>42731</v>
      </c>
      <c r="T57" s="117" t="s">
        <v>27</v>
      </c>
      <c r="U57" s="195"/>
      <c r="V57" s="93"/>
    </row>
    <row r="58" spans="2:22" ht="15.75" thickBot="1" x14ac:dyDescent="0.3">
      <c r="D58" s="79"/>
      <c r="E58" s="169" t="s">
        <v>259</v>
      </c>
      <c r="F58" s="163"/>
      <c r="I58" s="109" t="s">
        <v>299</v>
      </c>
      <c r="J58" s="109"/>
      <c r="M58" s="126">
        <v>20</v>
      </c>
      <c r="N58" s="127" t="s">
        <v>144</v>
      </c>
      <c r="O58" s="127"/>
      <c r="P58" s="127"/>
      <c r="Q58" s="151" t="s">
        <v>138</v>
      </c>
      <c r="R58" s="129" t="s">
        <v>115</v>
      </c>
      <c r="S58" s="130">
        <v>42731</v>
      </c>
      <c r="T58" s="131" t="s">
        <v>27</v>
      </c>
      <c r="U58" s="196"/>
      <c r="V58" s="93"/>
    </row>
    <row r="59" spans="2:22" x14ac:dyDescent="0.25">
      <c r="E59" s="169" t="s">
        <v>260</v>
      </c>
      <c r="F59" s="163"/>
      <c r="I59" s="109" t="s">
        <v>300</v>
      </c>
      <c r="J59" s="109"/>
      <c r="M59" s="118">
        <v>21</v>
      </c>
      <c r="N59" s="119" t="s">
        <v>67</v>
      </c>
      <c r="O59" s="119"/>
      <c r="P59" s="119"/>
      <c r="Q59" s="152" t="s">
        <v>347</v>
      </c>
      <c r="R59" s="121" t="s">
        <v>26</v>
      </c>
      <c r="S59" s="122">
        <v>42732</v>
      </c>
      <c r="T59" s="123" t="s">
        <v>27</v>
      </c>
      <c r="U59" s="197" t="s">
        <v>494</v>
      </c>
    </row>
    <row r="60" spans="2:22" s="78" customFormat="1" x14ac:dyDescent="0.25">
      <c r="E60" s="97"/>
      <c r="F60" s="97"/>
      <c r="G60" s="97"/>
      <c r="M60" s="124">
        <v>22</v>
      </c>
      <c r="N60" s="114" t="s">
        <v>83</v>
      </c>
      <c r="O60" s="114"/>
      <c r="P60" s="114"/>
      <c r="Q60" s="36" t="s">
        <v>71</v>
      </c>
      <c r="R60" s="115" t="s">
        <v>38</v>
      </c>
      <c r="S60" s="116">
        <v>42732</v>
      </c>
      <c r="T60" s="117" t="s">
        <v>27</v>
      </c>
      <c r="U60" s="198"/>
    </row>
    <row r="61" spans="2:22" s="78" customFormat="1" x14ac:dyDescent="0.25">
      <c r="E61" s="97"/>
      <c r="F61" s="97"/>
      <c r="G61" s="97"/>
      <c r="I61" s="89"/>
      <c r="M61" s="124">
        <v>23</v>
      </c>
      <c r="N61" s="114" t="s">
        <v>72</v>
      </c>
      <c r="O61" s="114"/>
      <c r="P61" s="114"/>
      <c r="Q61" s="36" t="s">
        <v>71</v>
      </c>
      <c r="R61" s="115" t="s">
        <v>107</v>
      </c>
      <c r="S61" s="116">
        <v>42732</v>
      </c>
      <c r="T61" s="117" t="s">
        <v>179</v>
      </c>
      <c r="U61" s="198"/>
    </row>
    <row r="62" spans="2:22" s="78" customFormat="1" ht="15.75" thickBot="1" x14ac:dyDescent="0.3">
      <c r="D62" s="97">
        <v>4</v>
      </c>
      <c r="E62" s="175" t="s">
        <v>261</v>
      </c>
      <c r="F62" s="163"/>
      <c r="G62" s="97"/>
      <c r="H62" s="80">
        <v>2</v>
      </c>
      <c r="I62" s="112" t="s">
        <v>301</v>
      </c>
      <c r="J62" s="109"/>
      <c r="M62" s="126">
        <v>24</v>
      </c>
      <c r="N62" s="127" t="s">
        <v>84</v>
      </c>
      <c r="O62" s="127"/>
      <c r="P62" s="127"/>
      <c r="Q62" s="149" t="s">
        <v>7</v>
      </c>
      <c r="R62" s="129" t="s">
        <v>41</v>
      </c>
      <c r="S62" s="130">
        <v>42732</v>
      </c>
      <c r="T62" s="131" t="s">
        <v>27</v>
      </c>
      <c r="U62" s="199"/>
    </row>
    <row r="63" spans="2:22" x14ac:dyDescent="0.25">
      <c r="E63" s="178" t="s">
        <v>262</v>
      </c>
      <c r="F63" s="163"/>
      <c r="I63" s="109" t="s">
        <v>302</v>
      </c>
      <c r="J63" s="109"/>
      <c r="M63" s="118">
        <v>25</v>
      </c>
      <c r="N63" s="119" t="s">
        <v>86</v>
      </c>
      <c r="O63" s="119"/>
      <c r="P63" s="119"/>
      <c r="Q63" s="153" t="s">
        <v>28</v>
      </c>
      <c r="R63" s="121" t="s">
        <v>26</v>
      </c>
      <c r="S63" s="122">
        <v>42733</v>
      </c>
      <c r="T63" s="123" t="s">
        <v>27</v>
      </c>
      <c r="U63" s="182" t="s">
        <v>495</v>
      </c>
      <c r="V63" s="93"/>
    </row>
    <row r="64" spans="2:22" x14ac:dyDescent="0.25">
      <c r="E64" s="176" t="s">
        <v>263</v>
      </c>
      <c r="F64" s="163"/>
      <c r="I64" s="109" t="s">
        <v>303</v>
      </c>
      <c r="J64" s="109"/>
      <c r="M64" s="124">
        <v>26</v>
      </c>
      <c r="N64" s="114" t="s">
        <v>89</v>
      </c>
      <c r="O64" s="114"/>
      <c r="P64" s="114"/>
      <c r="Q64" s="34" t="s">
        <v>347</v>
      </c>
      <c r="R64" s="115" t="s">
        <v>38</v>
      </c>
      <c r="S64" s="116">
        <v>42733</v>
      </c>
      <c r="T64" s="117" t="s">
        <v>27</v>
      </c>
      <c r="U64" s="183"/>
      <c r="V64" s="93"/>
    </row>
    <row r="65" spans="4:22" ht="15.75" thickBot="1" x14ac:dyDescent="0.3">
      <c r="E65" s="176" t="s">
        <v>264</v>
      </c>
      <c r="F65" s="163"/>
      <c r="I65" s="109" t="s">
        <v>304</v>
      </c>
      <c r="J65" s="109"/>
      <c r="M65" s="126">
        <v>27</v>
      </c>
      <c r="N65" s="127" t="s">
        <v>113</v>
      </c>
      <c r="O65" s="127"/>
      <c r="P65" s="127"/>
      <c r="Q65" s="154" t="s">
        <v>64</v>
      </c>
      <c r="R65" s="129" t="s">
        <v>41</v>
      </c>
      <c r="S65" s="130">
        <v>42733</v>
      </c>
      <c r="T65" s="131" t="s">
        <v>27</v>
      </c>
      <c r="U65" s="184"/>
      <c r="V65" s="93"/>
    </row>
    <row r="66" spans="4:22" x14ac:dyDescent="0.25">
      <c r="E66" s="178" t="s">
        <v>265</v>
      </c>
      <c r="F66" s="163"/>
      <c r="I66" s="109" t="s">
        <v>305</v>
      </c>
      <c r="J66" s="109"/>
      <c r="M66" s="118">
        <v>28</v>
      </c>
      <c r="N66" s="119" t="s">
        <v>111</v>
      </c>
      <c r="O66" s="119"/>
      <c r="P66" s="119"/>
      <c r="Q66" s="155" t="s">
        <v>34</v>
      </c>
      <c r="R66" s="121" t="s">
        <v>20</v>
      </c>
      <c r="S66" s="122">
        <v>42734</v>
      </c>
      <c r="T66" s="123" t="s">
        <v>27</v>
      </c>
      <c r="U66" s="185" t="s">
        <v>496</v>
      </c>
      <c r="V66" s="93"/>
    </row>
    <row r="67" spans="4:22" x14ac:dyDescent="0.25">
      <c r="E67" s="178" t="s">
        <v>266</v>
      </c>
      <c r="F67" s="163"/>
      <c r="I67" s="109" t="s">
        <v>306</v>
      </c>
      <c r="J67" s="109"/>
      <c r="M67" s="124">
        <v>29</v>
      </c>
      <c r="N67" s="114" t="s">
        <v>61</v>
      </c>
      <c r="O67" s="114"/>
      <c r="P67" s="114"/>
      <c r="Q67" s="36" t="s">
        <v>71</v>
      </c>
      <c r="R67" s="115" t="s">
        <v>26</v>
      </c>
      <c r="S67" s="116">
        <v>42734</v>
      </c>
      <c r="T67" s="117" t="s">
        <v>63</v>
      </c>
      <c r="U67" s="186"/>
      <c r="V67" s="93"/>
    </row>
    <row r="68" spans="4:22" x14ac:dyDescent="0.25">
      <c r="E68" s="178" t="s">
        <v>267</v>
      </c>
      <c r="F68" s="163"/>
      <c r="I68" s="109" t="s">
        <v>307</v>
      </c>
      <c r="J68" s="109"/>
      <c r="M68" s="124">
        <v>30</v>
      </c>
      <c r="N68" s="114" t="s">
        <v>91</v>
      </c>
      <c r="O68" s="114"/>
      <c r="P68" s="114"/>
      <c r="Q68" s="35" t="s">
        <v>34</v>
      </c>
      <c r="R68" s="115" t="s">
        <v>32</v>
      </c>
      <c r="S68" s="116">
        <v>42734</v>
      </c>
      <c r="T68" s="117" t="s">
        <v>27</v>
      </c>
      <c r="U68" s="186"/>
      <c r="V68" s="93"/>
    </row>
    <row r="69" spans="4:22" x14ac:dyDescent="0.25">
      <c r="E69" s="178" t="s">
        <v>268</v>
      </c>
      <c r="F69" s="163"/>
      <c r="I69" s="109" t="s">
        <v>308</v>
      </c>
      <c r="J69" s="109"/>
      <c r="M69" s="124">
        <v>31</v>
      </c>
      <c r="N69" s="114" t="s">
        <v>185</v>
      </c>
      <c r="O69" s="114"/>
      <c r="P69" s="114"/>
      <c r="Q69" s="33" t="s">
        <v>64</v>
      </c>
      <c r="R69" s="115" t="s">
        <v>38</v>
      </c>
      <c r="S69" s="116">
        <v>42734</v>
      </c>
      <c r="T69" s="248" t="s">
        <v>490</v>
      </c>
      <c r="U69" s="186"/>
      <c r="V69" s="93"/>
    </row>
    <row r="70" spans="4:22" ht="15.75" thickBot="1" x14ac:dyDescent="0.3">
      <c r="E70" s="178" t="s">
        <v>269</v>
      </c>
      <c r="F70" s="163"/>
      <c r="I70" s="109" t="s">
        <v>309</v>
      </c>
      <c r="J70" s="109"/>
      <c r="M70" s="126">
        <v>32</v>
      </c>
      <c r="N70" s="127" t="s">
        <v>98</v>
      </c>
      <c r="O70" s="127"/>
      <c r="P70" s="127"/>
      <c r="Q70" s="156" t="s">
        <v>71</v>
      </c>
      <c r="R70" s="129" t="s">
        <v>53</v>
      </c>
      <c r="S70" s="130">
        <v>42734</v>
      </c>
      <c r="T70" s="131" t="s">
        <v>27</v>
      </c>
      <c r="U70" s="187"/>
      <c r="V70" s="93"/>
    </row>
    <row r="71" spans="4:22" x14ac:dyDescent="0.25">
      <c r="E71" s="176" t="s">
        <v>270</v>
      </c>
      <c r="F71" s="163"/>
      <c r="I71" s="109" t="s">
        <v>310</v>
      </c>
      <c r="J71" s="109"/>
      <c r="M71" s="118">
        <v>33</v>
      </c>
      <c r="N71" s="119" t="s">
        <v>103</v>
      </c>
      <c r="O71" s="119"/>
      <c r="P71" s="119"/>
      <c r="Q71" s="155" t="s">
        <v>34</v>
      </c>
      <c r="R71" s="121" t="s">
        <v>60</v>
      </c>
      <c r="S71" s="122">
        <v>42735</v>
      </c>
      <c r="T71" s="123" t="s">
        <v>33</v>
      </c>
      <c r="U71" s="188" t="s">
        <v>491</v>
      </c>
      <c r="V71" s="93"/>
    </row>
    <row r="72" spans="4:22" x14ac:dyDescent="0.25">
      <c r="E72" s="178" t="s">
        <v>271</v>
      </c>
      <c r="F72" s="163"/>
      <c r="I72" s="109" t="s">
        <v>311</v>
      </c>
      <c r="J72" s="109"/>
      <c r="M72" s="124">
        <v>34</v>
      </c>
      <c r="N72" s="114" t="s">
        <v>346</v>
      </c>
      <c r="O72" s="114"/>
      <c r="P72" s="114"/>
      <c r="Q72" s="34" t="s">
        <v>347</v>
      </c>
      <c r="R72" s="115" t="s">
        <v>60</v>
      </c>
      <c r="S72" s="116">
        <v>42735</v>
      </c>
      <c r="T72" s="117" t="s">
        <v>27</v>
      </c>
      <c r="U72" s="189"/>
      <c r="V72" s="93"/>
    </row>
    <row r="73" spans="4:22" x14ac:dyDescent="0.25">
      <c r="E73" s="176" t="s">
        <v>272</v>
      </c>
      <c r="F73" s="163"/>
      <c r="I73" s="109" t="s">
        <v>312</v>
      </c>
      <c r="J73" s="109"/>
      <c r="M73" s="124">
        <v>35</v>
      </c>
      <c r="N73" s="114" t="s">
        <v>191</v>
      </c>
      <c r="O73" s="114"/>
      <c r="P73" s="114"/>
      <c r="Q73" s="157" t="s">
        <v>7</v>
      </c>
      <c r="R73" s="115" t="s">
        <v>192</v>
      </c>
      <c r="S73" s="116">
        <v>42735</v>
      </c>
      <c r="T73" s="117" t="s">
        <v>27</v>
      </c>
      <c r="U73" s="189"/>
      <c r="V73" s="93"/>
    </row>
    <row r="74" spans="4:22" ht="15.75" thickBot="1" x14ac:dyDescent="0.3">
      <c r="E74" s="178" t="s">
        <v>273</v>
      </c>
      <c r="F74" s="163"/>
      <c r="I74" s="109" t="s">
        <v>313</v>
      </c>
      <c r="J74" s="109"/>
      <c r="M74" s="126">
        <v>36</v>
      </c>
      <c r="N74" s="127" t="s">
        <v>194</v>
      </c>
      <c r="O74" s="127"/>
      <c r="P74" s="127"/>
      <c r="Q74" s="158" t="s">
        <v>34</v>
      </c>
      <c r="R74" s="129" t="s">
        <v>192</v>
      </c>
      <c r="S74" s="130">
        <v>42735</v>
      </c>
      <c r="T74" s="131" t="s">
        <v>27</v>
      </c>
      <c r="U74" s="190"/>
      <c r="V74" s="93"/>
    </row>
    <row r="75" spans="4:22" x14ac:dyDescent="0.25">
      <c r="E75" s="96"/>
      <c r="M75" s="118">
        <v>37</v>
      </c>
      <c r="N75" s="119" t="s">
        <v>96</v>
      </c>
      <c r="O75" s="119"/>
      <c r="P75" s="119"/>
      <c r="Q75" s="159" t="s">
        <v>64</v>
      </c>
      <c r="R75" s="121" t="s">
        <v>100</v>
      </c>
      <c r="S75" s="122">
        <v>42737</v>
      </c>
      <c r="T75" s="123" t="s">
        <v>27</v>
      </c>
      <c r="U75" s="191" t="s">
        <v>492</v>
      </c>
      <c r="V75" s="93"/>
    </row>
    <row r="76" spans="4:22" x14ac:dyDescent="0.25">
      <c r="E76" s="96"/>
      <c r="I76" s="89"/>
      <c r="M76" s="124">
        <v>38</v>
      </c>
      <c r="N76" s="114" t="s">
        <v>101</v>
      </c>
      <c r="O76" s="114"/>
      <c r="P76" s="114"/>
      <c r="Q76" s="34" t="s">
        <v>347</v>
      </c>
      <c r="R76" s="115" t="s">
        <v>100</v>
      </c>
      <c r="S76" s="116">
        <v>42737</v>
      </c>
      <c r="T76" s="117" t="s">
        <v>33</v>
      </c>
      <c r="U76" s="192"/>
      <c r="V76" s="93"/>
    </row>
    <row r="77" spans="4:22" x14ac:dyDescent="0.25">
      <c r="D77" s="80">
        <v>3</v>
      </c>
      <c r="E77" s="175" t="s">
        <v>216</v>
      </c>
      <c r="F77" s="163"/>
      <c r="H77" s="97">
        <v>1</v>
      </c>
      <c r="I77" s="112" t="s">
        <v>314</v>
      </c>
      <c r="J77" s="109"/>
      <c r="M77" s="124">
        <v>39</v>
      </c>
      <c r="N77" s="114" t="s">
        <v>104</v>
      </c>
      <c r="O77" s="114"/>
      <c r="P77" s="114"/>
      <c r="Q77" s="33" t="s">
        <v>64</v>
      </c>
      <c r="R77" s="115" t="s">
        <v>78</v>
      </c>
      <c r="S77" s="116">
        <v>42737</v>
      </c>
      <c r="T77" s="117" t="s">
        <v>27</v>
      </c>
      <c r="U77" s="192"/>
      <c r="V77" s="93"/>
    </row>
    <row r="78" spans="4:22" ht="15.75" thickBot="1" x14ac:dyDescent="0.3">
      <c r="E78" s="178" t="s">
        <v>217</v>
      </c>
      <c r="F78" s="163"/>
      <c r="I78" s="109" t="s">
        <v>315</v>
      </c>
      <c r="J78" s="109"/>
      <c r="M78" s="126">
        <v>40</v>
      </c>
      <c r="N78" s="127" t="s">
        <v>106</v>
      </c>
      <c r="O78" s="127"/>
      <c r="P78" s="127"/>
      <c r="Q78" s="149" t="s">
        <v>7</v>
      </c>
      <c r="R78" s="129" t="s">
        <v>107</v>
      </c>
      <c r="S78" s="130">
        <v>42737</v>
      </c>
      <c r="T78" s="131" t="s">
        <v>27</v>
      </c>
      <c r="U78" s="193"/>
      <c r="V78" s="93"/>
    </row>
    <row r="79" spans="4:22" ht="15.75" thickBot="1" x14ac:dyDescent="0.3">
      <c r="E79" s="178" t="s">
        <v>218</v>
      </c>
      <c r="F79" s="163"/>
      <c r="H79" s="78"/>
      <c r="I79" s="113" t="s">
        <v>316</v>
      </c>
      <c r="J79" s="109"/>
      <c r="M79" s="132">
        <v>41</v>
      </c>
      <c r="N79" s="133" t="s">
        <v>116</v>
      </c>
      <c r="O79" s="133"/>
      <c r="P79" s="133"/>
      <c r="Q79" s="160" t="s">
        <v>347</v>
      </c>
      <c r="R79" s="135" t="s">
        <v>107</v>
      </c>
      <c r="S79" s="136">
        <v>42744</v>
      </c>
      <c r="T79" s="137" t="s">
        <v>27</v>
      </c>
      <c r="U79" s="138" t="s">
        <v>492</v>
      </c>
      <c r="V79" s="93"/>
    </row>
    <row r="80" spans="4:22" x14ac:dyDescent="0.25">
      <c r="E80" s="176" t="s">
        <v>328</v>
      </c>
      <c r="F80" s="163"/>
      <c r="H80" s="78"/>
      <c r="I80" s="109" t="s">
        <v>317</v>
      </c>
      <c r="J80" s="109"/>
      <c r="N80" s="78"/>
      <c r="O80" s="78"/>
      <c r="P80" s="78"/>
      <c r="Q80" s="78"/>
      <c r="R80" s="78"/>
      <c r="S80" s="78"/>
      <c r="T80" s="78"/>
      <c r="V80" s="93"/>
    </row>
    <row r="81" spans="4:22" x14ac:dyDescent="0.25">
      <c r="E81" s="176" t="s">
        <v>327</v>
      </c>
      <c r="F81" s="163"/>
      <c r="H81" s="78"/>
      <c r="I81" s="109" t="s">
        <v>318</v>
      </c>
      <c r="J81" s="109"/>
      <c r="N81" s="78"/>
      <c r="O81" s="78"/>
      <c r="P81" s="78"/>
      <c r="Q81" s="78"/>
      <c r="R81" s="78"/>
      <c r="S81" s="78"/>
      <c r="T81" s="78"/>
      <c r="V81" s="93"/>
    </row>
    <row r="82" spans="4:22" x14ac:dyDescent="0.25">
      <c r="E82" s="176" t="s">
        <v>220</v>
      </c>
      <c r="F82" s="163"/>
      <c r="H82" s="78"/>
      <c r="I82" s="109" t="s">
        <v>319</v>
      </c>
      <c r="J82" s="109"/>
      <c r="N82" s="78"/>
      <c r="O82" s="78"/>
      <c r="P82" s="78"/>
      <c r="Q82" s="78"/>
      <c r="R82" s="78"/>
      <c r="S82" s="78"/>
      <c r="T82" s="78"/>
      <c r="V82" s="93"/>
    </row>
    <row r="83" spans="4:22" x14ac:dyDescent="0.25">
      <c r="E83" s="178" t="s">
        <v>221</v>
      </c>
      <c r="F83" s="163"/>
      <c r="H83" s="78"/>
      <c r="I83" s="113" t="s">
        <v>320</v>
      </c>
      <c r="J83" s="109"/>
      <c r="O83" s="90"/>
      <c r="V83" s="93"/>
    </row>
    <row r="84" spans="4:22" x14ac:dyDescent="0.25">
      <c r="E84" s="176" t="s">
        <v>222</v>
      </c>
      <c r="F84" s="163"/>
      <c r="H84" s="78"/>
      <c r="I84" s="109" t="s">
        <v>321</v>
      </c>
      <c r="J84" s="109"/>
      <c r="O84" s="89"/>
      <c r="V84" s="93"/>
    </row>
    <row r="85" spans="4:22" x14ac:dyDescent="0.25">
      <c r="E85" s="178" t="s">
        <v>223</v>
      </c>
      <c r="F85" s="163"/>
      <c r="H85" s="78"/>
      <c r="I85" s="109" t="s">
        <v>322</v>
      </c>
      <c r="J85" s="109"/>
      <c r="V85" s="93"/>
    </row>
    <row r="86" spans="4:22" x14ac:dyDescent="0.25">
      <c r="E86" s="178" t="s">
        <v>224</v>
      </c>
      <c r="F86" s="163"/>
      <c r="H86" s="78"/>
      <c r="I86" s="109" t="s">
        <v>323</v>
      </c>
      <c r="J86" s="109"/>
      <c r="V86" s="93"/>
    </row>
    <row r="87" spans="4:22" x14ac:dyDescent="0.25">
      <c r="E87" s="178" t="s">
        <v>225</v>
      </c>
      <c r="F87" s="163"/>
      <c r="H87" s="78"/>
      <c r="I87" s="113" t="s">
        <v>324</v>
      </c>
      <c r="J87" s="109"/>
    </row>
    <row r="88" spans="4:22" x14ac:dyDescent="0.25">
      <c r="E88" s="176" t="s">
        <v>226</v>
      </c>
      <c r="F88" s="163"/>
      <c r="H88" s="78"/>
      <c r="I88" s="113" t="s">
        <v>325</v>
      </c>
      <c r="J88" s="109"/>
    </row>
    <row r="89" spans="4:22" x14ac:dyDescent="0.25">
      <c r="E89" s="178" t="s">
        <v>288</v>
      </c>
      <c r="F89" s="163"/>
      <c r="I89" s="109" t="s">
        <v>326</v>
      </c>
      <c r="J89" s="109"/>
    </row>
    <row r="90" spans="4:22" x14ac:dyDescent="0.25">
      <c r="E90" s="96"/>
    </row>
    <row r="91" spans="4:22" x14ac:dyDescent="0.25">
      <c r="E91" s="96"/>
    </row>
    <row r="92" spans="4:22" x14ac:dyDescent="0.25">
      <c r="D92" s="80">
        <v>2</v>
      </c>
      <c r="E92" s="175" t="s">
        <v>228</v>
      </c>
      <c r="F92" s="163"/>
    </row>
    <row r="93" spans="4:22" x14ac:dyDescent="0.25">
      <c r="E93" s="178" t="s">
        <v>229</v>
      </c>
      <c r="F93" s="163"/>
    </row>
    <row r="94" spans="4:22" x14ac:dyDescent="0.25">
      <c r="E94" s="176" t="s">
        <v>230</v>
      </c>
      <c r="F94" s="163"/>
    </row>
    <row r="95" spans="4:22" x14ac:dyDescent="0.25">
      <c r="E95" s="178" t="s">
        <v>219</v>
      </c>
      <c r="F95" s="163"/>
    </row>
    <row r="96" spans="4:22" x14ac:dyDescent="0.25">
      <c r="E96" s="178" t="s">
        <v>231</v>
      </c>
      <c r="F96" s="163"/>
    </row>
    <row r="97" spans="4:6" x14ac:dyDescent="0.25">
      <c r="E97" s="176" t="s">
        <v>232</v>
      </c>
      <c r="F97" s="163"/>
    </row>
    <row r="98" spans="4:6" x14ac:dyDescent="0.25">
      <c r="E98" s="178" t="s">
        <v>233</v>
      </c>
      <c r="F98" s="163"/>
    </row>
    <row r="99" spans="4:6" x14ac:dyDescent="0.25">
      <c r="E99" s="178" t="s">
        <v>234</v>
      </c>
      <c r="F99" s="163"/>
    </row>
    <row r="100" spans="4:6" x14ac:dyDescent="0.25">
      <c r="E100" s="178" t="s">
        <v>235</v>
      </c>
      <c r="F100" s="163"/>
    </row>
    <row r="101" spans="4:6" x14ac:dyDescent="0.25">
      <c r="E101" s="178" t="s">
        <v>236</v>
      </c>
      <c r="F101" s="163"/>
    </row>
    <row r="102" spans="4:6" x14ac:dyDescent="0.25">
      <c r="E102" s="178" t="s">
        <v>237</v>
      </c>
      <c r="F102" s="163"/>
    </row>
    <row r="103" spans="4:6" x14ac:dyDescent="0.25">
      <c r="E103" s="176" t="s">
        <v>238</v>
      </c>
      <c r="F103" s="163"/>
    </row>
    <row r="104" spans="4:6" x14ac:dyDescent="0.25">
      <c r="E104" s="96"/>
    </row>
    <row r="105" spans="4:6" x14ac:dyDescent="0.25">
      <c r="E105" s="168"/>
    </row>
    <row r="106" spans="4:6" x14ac:dyDescent="0.25">
      <c r="D106" s="80">
        <v>1</v>
      </c>
      <c r="E106" s="175" t="s">
        <v>274</v>
      </c>
      <c r="F106" s="163"/>
    </row>
    <row r="107" spans="4:6" x14ac:dyDescent="0.25">
      <c r="E107" s="178" t="s">
        <v>275</v>
      </c>
      <c r="F107" s="163"/>
    </row>
    <row r="108" spans="4:6" x14ac:dyDescent="0.25">
      <c r="E108" s="176" t="s">
        <v>276</v>
      </c>
      <c r="F108" s="163"/>
    </row>
    <row r="109" spans="4:6" x14ac:dyDescent="0.25">
      <c r="E109" s="176" t="s">
        <v>277</v>
      </c>
      <c r="F109" s="163"/>
    </row>
    <row r="110" spans="4:6" x14ac:dyDescent="0.25">
      <c r="E110" s="176" t="s">
        <v>278</v>
      </c>
      <c r="F110" s="163"/>
    </row>
    <row r="111" spans="4:6" x14ac:dyDescent="0.25">
      <c r="E111" s="176" t="s">
        <v>279</v>
      </c>
      <c r="F111" s="163"/>
    </row>
    <row r="112" spans="4:6" x14ac:dyDescent="0.25">
      <c r="E112" s="178" t="s">
        <v>280</v>
      </c>
      <c r="F112" s="163"/>
    </row>
    <row r="113" spans="4:6" x14ac:dyDescent="0.25">
      <c r="E113" s="176" t="s">
        <v>281</v>
      </c>
      <c r="F113" s="163"/>
    </row>
    <row r="114" spans="4:6" x14ac:dyDescent="0.25">
      <c r="E114" s="176" t="s">
        <v>282</v>
      </c>
      <c r="F114" s="163"/>
    </row>
    <row r="115" spans="4:6" x14ac:dyDescent="0.25">
      <c r="E115" s="178" t="s">
        <v>283</v>
      </c>
      <c r="F115" s="163"/>
    </row>
    <row r="116" spans="4:6" x14ac:dyDescent="0.25">
      <c r="E116" s="178" t="s">
        <v>284</v>
      </c>
      <c r="F116" s="163"/>
    </row>
    <row r="117" spans="4:6" x14ac:dyDescent="0.25">
      <c r="E117" s="178" t="s">
        <v>285</v>
      </c>
      <c r="F117" s="163"/>
    </row>
    <row r="118" spans="4:6" x14ac:dyDescent="0.25">
      <c r="E118" s="178" t="s">
        <v>286</v>
      </c>
      <c r="F118" s="163"/>
    </row>
    <row r="119" spans="4:6" x14ac:dyDescent="0.25">
      <c r="E119" s="96"/>
    </row>
    <row r="120" spans="4:6" x14ac:dyDescent="0.25">
      <c r="E120" s="96"/>
    </row>
    <row r="121" spans="4:6" x14ac:dyDescent="0.25">
      <c r="E121" s="96"/>
    </row>
    <row r="122" spans="4:6" x14ac:dyDescent="0.25">
      <c r="E122" s="96"/>
    </row>
    <row r="127" spans="4:6" x14ac:dyDescent="0.25">
      <c r="D127" s="78"/>
    </row>
  </sheetData>
  <mergeCells count="19">
    <mergeCell ref="U63:U65"/>
    <mergeCell ref="U66:U70"/>
    <mergeCell ref="U71:U74"/>
    <mergeCell ref="U75:U78"/>
    <mergeCell ref="U39:U43"/>
    <mergeCell ref="U48:U50"/>
    <mergeCell ref="U52:U54"/>
    <mergeCell ref="U55:U58"/>
    <mergeCell ref="U59:U62"/>
    <mergeCell ref="K16:T16"/>
    <mergeCell ref="K28:T28"/>
    <mergeCell ref="K29:T29"/>
    <mergeCell ref="K30:T30"/>
    <mergeCell ref="K18:T18"/>
    <mergeCell ref="K2:T2"/>
    <mergeCell ref="K3:T3"/>
    <mergeCell ref="K6:T6"/>
    <mergeCell ref="K7:T7"/>
    <mergeCell ref="K10:T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tabSelected="1" topLeftCell="B1" zoomScale="115" zoomScaleNormal="115" workbookViewId="0">
      <pane xSplit="2" ySplit="4" topLeftCell="D124" activePane="bottomRight" state="frozen"/>
      <selection activeCell="B1" sqref="B1"/>
      <selection pane="topRight" activeCell="C1" sqref="C1"/>
      <selection pane="bottomLeft" activeCell="B5" sqref="B5"/>
      <selection pane="bottomRight" activeCell="N144" sqref="N144"/>
    </sheetView>
  </sheetViews>
  <sheetFormatPr defaultRowHeight="15" x14ac:dyDescent="0.25"/>
  <cols>
    <col min="1" max="2" width="9.140625" style="14"/>
    <col min="3" max="3" width="45.85546875" style="31" customWidth="1"/>
    <col min="4" max="4" width="18.140625" style="31" customWidth="1"/>
    <col min="5" max="5" width="38.85546875" style="31" hidden="1" customWidth="1"/>
    <col min="6" max="6" width="45.28515625" style="31" customWidth="1"/>
    <col min="7" max="7" width="13.140625" style="31" customWidth="1"/>
    <col min="8" max="8" width="27.5703125" style="14" customWidth="1"/>
    <col min="9" max="20" width="9.140625" style="14"/>
    <col min="21" max="21" width="12.5703125" style="14" bestFit="1" customWidth="1"/>
    <col min="22" max="16384" width="9.140625" style="31"/>
  </cols>
  <sheetData>
    <row r="1" spans="1:21" x14ac:dyDescent="0.25">
      <c r="A1" s="58"/>
      <c r="B1" s="58"/>
      <c r="C1" s="208" t="s">
        <v>9</v>
      </c>
      <c r="D1" s="209"/>
      <c r="E1" s="209"/>
      <c r="F1" s="210"/>
      <c r="G1" s="211"/>
      <c r="H1" s="212"/>
    </row>
    <row r="2" spans="1:21" x14ac:dyDescent="0.25">
      <c r="A2" s="85"/>
      <c r="B2" s="85"/>
      <c r="C2" s="4" t="s">
        <v>10</v>
      </c>
      <c r="D2" s="4" t="s">
        <v>13</v>
      </c>
      <c r="E2" s="4" t="s">
        <v>16</v>
      </c>
      <c r="F2" s="216" t="s">
        <v>18</v>
      </c>
      <c r="G2" s="213" t="s">
        <v>0</v>
      </c>
      <c r="H2" s="213" t="s">
        <v>117</v>
      </c>
    </row>
    <row r="3" spans="1:21" x14ac:dyDescent="0.25">
      <c r="A3" s="85"/>
      <c r="B3" s="85"/>
      <c r="C3" s="5" t="s">
        <v>11</v>
      </c>
      <c r="D3" s="5" t="s">
        <v>14</v>
      </c>
      <c r="E3" s="5" t="s">
        <v>17</v>
      </c>
      <c r="F3" s="217"/>
      <c r="G3" s="214"/>
      <c r="H3" s="214"/>
    </row>
    <row r="4" spans="1:21" x14ac:dyDescent="0.25">
      <c r="A4" s="85"/>
      <c r="B4" s="85"/>
      <c r="C4" s="6" t="s">
        <v>12</v>
      </c>
      <c r="D4" s="6" t="s">
        <v>15</v>
      </c>
      <c r="E4" s="6" t="s">
        <v>201</v>
      </c>
      <c r="F4" s="218"/>
      <c r="G4" s="215"/>
      <c r="H4" s="215"/>
      <c r="I4" s="13" t="s">
        <v>135</v>
      </c>
      <c r="J4" s="13" t="s">
        <v>136</v>
      </c>
      <c r="K4" s="13" t="s">
        <v>64</v>
      </c>
      <c r="L4" s="13" t="s">
        <v>137</v>
      </c>
      <c r="M4" s="13" t="s">
        <v>7</v>
      </c>
      <c r="N4" s="13" t="s">
        <v>138</v>
      </c>
      <c r="O4" s="13" t="s">
        <v>108</v>
      </c>
      <c r="P4" s="13" t="s">
        <v>6</v>
      </c>
      <c r="Q4" s="13" t="s">
        <v>28</v>
      </c>
      <c r="R4" s="13" t="s">
        <v>34</v>
      </c>
      <c r="S4" s="13" t="s">
        <v>71</v>
      </c>
      <c r="T4" s="13" t="s">
        <v>23</v>
      </c>
      <c r="U4" s="13" t="s">
        <v>139</v>
      </c>
    </row>
    <row r="5" spans="1:21" ht="15" customHeight="1" x14ac:dyDescent="0.25">
      <c r="A5" s="77"/>
      <c r="B5" s="224">
        <v>1</v>
      </c>
      <c r="C5" s="55" t="s">
        <v>24</v>
      </c>
      <c r="D5" s="45">
        <v>42721</v>
      </c>
      <c r="E5" s="200" t="s">
        <v>156</v>
      </c>
      <c r="F5" s="82" t="s">
        <v>533</v>
      </c>
      <c r="G5" s="219" t="s">
        <v>23</v>
      </c>
      <c r="H5" s="224" t="s">
        <v>497</v>
      </c>
      <c r="I5" s="53" t="s">
        <v>137</v>
      </c>
      <c r="K5" s="14" t="str">
        <f>IF(I5="ACC", 1, "")</f>
        <v/>
      </c>
      <c r="L5" s="98">
        <f>IF(I5="C-USA", 1, "")</f>
        <v>1</v>
      </c>
      <c r="M5" s="14" t="str">
        <f>IF(I5="B1G", 1, "")</f>
        <v/>
      </c>
      <c r="N5" s="14" t="str">
        <f>IF(I5="AAC", 1, "")</f>
        <v/>
      </c>
      <c r="O5" s="14" t="str">
        <f>IF(I5="B12", 1, "")</f>
        <v/>
      </c>
      <c r="P5" s="14" t="str">
        <f>IF(I5="MAC", 1, "")</f>
        <v/>
      </c>
      <c r="Q5" s="14" t="str">
        <f>IF(I5="MWC", 1, "")</f>
        <v/>
      </c>
      <c r="R5" s="14" t="str">
        <f>IF(I5="PAC-12", 1, "")</f>
        <v/>
      </c>
      <c r="S5" s="14" t="str">
        <f>IF(I5="SEC", 1, "")</f>
        <v/>
      </c>
      <c r="T5" s="14" t="str">
        <f>IF(I5="Sun Belt", 1, "")</f>
        <v/>
      </c>
      <c r="U5" s="14" t="str">
        <f>IF(I5="Ind", 1, "")</f>
        <v/>
      </c>
    </row>
    <row r="6" spans="1:21" ht="15" customHeight="1" x14ac:dyDescent="0.25">
      <c r="A6" s="75">
        <v>1</v>
      </c>
      <c r="B6" s="225"/>
      <c r="C6" s="56" t="s">
        <v>25</v>
      </c>
      <c r="D6" s="43" t="s">
        <v>26</v>
      </c>
      <c r="E6" s="201"/>
      <c r="F6" s="83" t="s">
        <v>22</v>
      </c>
      <c r="G6" s="219"/>
      <c r="H6" s="225"/>
      <c r="I6" s="51"/>
    </row>
    <row r="7" spans="1:21" ht="15" customHeight="1" x14ac:dyDescent="0.25">
      <c r="A7" s="76"/>
      <c r="B7" s="226"/>
      <c r="C7" s="57">
        <v>456250</v>
      </c>
      <c r="D7" s="46" t="s">
        <v>27</v>
      </c>
      <c r="E7" s="202"/>
      <c r="F7" s="84" t="s">
        <v>534</v>
      </c>
      <c r="G7" s="219"/>
      <c r="H7" s="226"/>
      <c r="I7" s="51"/>
      <c r="J7" s="65" t="s">
        <v>28</v>
      </c>
      <c r="K7" s="14" t="str">
        <f>IF(J7="ACC",1,"")</f>
        <v/>
      </c>
      <c r="L7" s="14" t="str">
        <f>IF(J7="C-USA", 1, "")</f>
        <v/>
      </c>
      <c r="M7" s="14" t="str">
        <f>IF(J7="B1G", 1, "")</f>
        <v/>
      </c>
      <c r="N7" s="14" t="str">
        <f>IF(J7="AAC", 1, "")</f>
        <v/>
      </c>
      <c r="O7" s="14" t="str">
        <f>IF(J7="B12", 1, "")</f>
        <v/>
      </c>
      <c r="P7" s="14" t="str">
        <f>IF(J7="MAC", 1, "")</f>
        <v/>
      </c>
      <c r="Q7" s="99">
        <f>IF(J7="MWC", 1, "")</f>
        <v>1</v>
      </c>
      <c r="R7" s="14" t="str">
        <f>IF(J7="PAC-12", 1, "")</f>
        <v/>
      </c>
      <c r="S7" s="14" t="str">
        <f>IF(J7="SEC", 1, "")</f>
        <v/>
      </c>
      <c r="T7" s="14" t="str">
        <f>IF(J7="Sun Belt", 1, "")</f>
        <v/>
      </c>
      <c r="U7" s="14" t="str">
        <f>IF(J7="Ind", 1, "")</f>
        <v/>
      </c>
    </row>
    <row r="8" spans="1:21" ht="15" customHeight="1" x14ac:dyDescent="0.25">
      <c r="A8" s="77"/>
      <c r="B8" s="224">
        <v>2</v>
      </c>
      <c r="C8" s="42" t="s">
        <v>30</v>
      </c>
      <c r="D8" s="45">
        <v>42721</v>
      </c>
      <c r="E8" s="200" t="s">
        <v>157</v>
      </c>
      <c r="F8" s="82" t="s">
        <v>535</v>
      </c>
      <c r="G8" s="203" t="s">
        <v>137</v>
      </c>
      <c r="H8" s="205" t="s">
        <v>498</v>
      </c>
      <c r="I8" s="65" t="s">
        <v>28</v>
      </c>
      <c r="K8" s="14" t="str">
        <f>IF(I8="ACC", 1, "")</f>
        <v/>
      </c>
      <c r="L8" s="14" t="str">
        <f>IF(I8="C-USA", 1, "")</f>
        <v/>
      </c>
      <c r="M8" s="14" t="str">
        <f>IF(I8="B1G", 1, "")</f>
        <v/>
      </c>
      <c r="N8" s="14" t="str">
        <f>IF(I8="AAC", 1, "")</f>
        <v/>
      </c>
      <c r="O8" s="14" t="str">
        <f>IF(I8="B12", 1, "")</f>
        <v/>
      </c>
      <c r="P8" s="14" t="str">
        <f>IF(I8="MAC", 1, "")</f>
        <v/>
      </c>
      <c r="Q8" s="99">
        <v>1</v>
      </c>
      <c r="R8" s="14" t="str">
        <f>IF(I8="PAC-12", 1, "")</f>
        <v/>
      </c>
      <c r="S8" s="14" t="str">
        <f>IF(I8="SEC", 1, "")</f>
        <v/>
      </c>
      <c r="T8" s="14" t="str">
        <f>IF(I8="Sun Belt", 1, "")</f>
        <v/>
      </c>
      <c r="U8" s="14" t="str">
        <f>IF(I8="Ind", 1, "")</f>
        <v/>
      </c>
    </row>
    <row r="9" spans="1:21" ht="15" customHeight="1" x14ac:dyDescent="0.25">
      <c r="A9" s="75">
        <v>2</v>
      </c>
      <c r="B9" s="225"/>
      <c r="C9" s="43" t="s">
        <v>31</v>
      </c>
      <c r="D9" s="43" t="s">
        <v>32</v>
      </c>
      <c r="E9" s="201"/>
      <c r="F9" s="83" t="s">
        <v>22</v>
      </c>
      <c r="G9" s="203"/>
      <c r="H9" s="225"/>
      <c r="I9" s="51"/>
    </row>
    <row r="10" spans="1:21" ht="15" customHeight="1" x14ac:dyDescent="0.25">
      <c r="A10" s="76"/>
      <c r="B10" s="226"/>
      <c r="C10" s="44">
        <v>1350000</v>
      </c>
      <c r="D10" s="46" t="s">
        <v>33</v>
      </c>
      <c r="E10" s="202"/>
      <c r="F10" s="84" t="s">
        <v>536</v>
      </c>
      <c r="G10" s="203"/>
      <c r="H10" s="226"/>
      <c r="I10" s="51"/>
      <c r="J10" s="61" t="s">
        <v>138</v>
      </c>
      <c r="K10" s="14" t="str">
        <f>IF(J10="ACC",1,"")</f>
        <v/>
      </c>
      <c r="L10" s="14" t="str">
        <f>IF(J10="C-USA", 1, "")</f>
        <v/>
      </c>
      <c r="M10" s="14" t="str">
        <f>IF(J10="B1G", 1, "")</f>
        <v/>
      </c>
      <c r="N10" s="98">
        <f>IF(J10="AAC", 1, "")</f>
        <v>1</v>
      </c>
      <c r="O10" s="14" t="str">
        <f>IF(J10="B12", 1, "")</f>
        <v/>
      </c>
      <c r="P10" s="14" t="str">
        <f>IF(J10="MAC", 1, "")</f>
        <v/>
      </c>
      <c r="Q10" s="14" t="str">
        <f>IF(J10="MWC", 1, "")</f>
        <v/>
      </c>
      <c r="R10" s="14" t="str">
        <f>IF(J10="PAC-12", 1, "")</f>
        <v/>
      </c>
      <c r="S10" s="14" t="str">
        <f>IF(J10="SEC", 1, "")</f>
        <v/>
      </c>
      <c r="T10" s="14" t="str">
        <f>IF(J10="Sun Belt", 1, "")</f>
        <v/>
      </c>
      <c r="U10" s="14" t="str">
        <f>IF(J10="Ind", 1, "")</f>
        <v/>
      </c>
    </row>
    <row r="11" spans="1:21" ht="15" customHeight="1" x14ac:dyDescent="0.25">
      <c r="A11" s="77"/>
      <c r="B11" s="224">
        <v>3</v>
      </c>
      <c r="C11" s="42" t="s">
        <v>35</v>
      </c>
      <c r="D11" s="45">
        <v>42721</v>
      </c>
      <c r="E11" s="200" t="s">
        <v>158</v>
      </c>
      <c r="F11" s="102" t="s">
        <v>537</v>
      </c>
      <c r="G11" s="203" t="s">
        <v>137</v>
      </c>
      <c r="H11" s="205" t="s">
        <v>499</v>
      </c>
      <c r="I11" s="68" t="s">
        <v>6</v>
      </c>
      <c r="K11" s="14" t="str">
        <f>IF(I11="ACC", 1, "")</f>
        <v/>
      </c>
      <c r="L11" s="14" t="str">
        <f>IF(I11="C-USA", 1, "")</f>
        <v/>
      </c>
      <c r="M11" s="14" t="str">
        <f>IF(I11="B1G", 1, "")</f>
        <v/>
      </c>
      <c r="N11" s="14" t="str">
        <f>IF(I11="AAC", 1, "")</f>
        <v/>
      </c>
      <c r="O11" s="14" t="str">
        <f>IF(I11="B12", 1, "")</f>
        <v/>
      </c>
      <c r="P11" s="98">
        <f>IF(I11="MAC", 1, "")</f>
        <v>1</v>
      </c>
      <c r="Q11" s="14" t="str">
        <f>IF(I11="MWC", 1, "")</f>
        <v/>
      </c>
      <c r="R11" s="14" t="str">
        <f>IF(I11="PAC-12", 1, "")</f>
        <v/>
      </c>
      <c r="S11" s="14" t="str">
        <f>IF(I11="SEC", 1, "")</f>
        <v/>
      </c>
      <c r="T11" s="14" t="str">
        <f>IF(I11="Sun Belt", 1, "")</f>
        <v/>
      </c>
      <c r="U11" s="14" t="str">
        <f>IF(I11="Ind", 1, "")</f>
        <v/>
      </c>
    </row>
    <row r="12" spans="1:21" ht="15" customHeight="1" x14ac:dyDescent="0.25">
      <c r="A12" s="75">
        <v>3</v>
      </c>
      <c r="B12" s="225"/>
      <c r="C12" s="43" t="s">
        <v>36</v>
      </c>
      <c r="D12" s="43" t="s">
        <v>38</v>
      </c>
      <c r="E12" s="201"/>
      <c r="F12" s="103" t="s">
        <v>22</v>
      </c>
      <c r="G12" s="203"/>
      <c r="H12" s="206"/>
      <c r="I12" s="51"/>
    </row>
    <row r="13" spans="1:21" ht="15" customHeight="1" x14ac:dyDescent="0.25">
      <c r="A13" s="76"/>
      <c r="B13" s="226"/>
      <c r="C13" s="44">
        <v>100000</v>
      </c>
      <c r="D13" s="46" t="s">
        <v>27</v>
      </c>
      <c r="E13" s="202"/>
      <c r="F13" s="104" t="s">
        <v>538</v>
      </c>
      <c r="G13" s="203"/>
      <c r="H13" s="207"/>
      <c r="I13" s="51"/>
      <c r="J13" s="69" t="s">
        <v>23</v>
      </c>
      <c r="K13" s="14" t="str">
        <f>IF(J13="ACC",1,"")</f>
        <v/>
      </c>
      <c r="L13" s="14" t="str">
        <f>IF(J13="C-USA", 1, "")</f>
        <v/>
      </c>
      <c r="M13" s="14" t="str">
        <f>IF(J13="B1G", 1, "")</f>
        <v/>
      </c>
      <c r="N13" s="14" t="str">
        <f>IF(J13="AAC", 1, "")</f>
        <v/>
      </c>
      <c r="O13" s="14" t="str">
        <f>IF(J13="B12", 1, "")</f>
        <v/>
      </c>
      <c r="P13" s="14" t="str">
        <f>IF(J13="MAC", 1, "")</f>
        <v/>
      </c>
      <c r="Q13" s="14" t="str">
        <f>IF(J13="MWC", 1, "")</f>
        <v/>
      </c>
      <c r="R13" s="14" t="str">
        <f>IF(J13="PAC-12", 1, "")</f>
        <v/>
      </c>
      <c r="S13" s="14" t="str">
        <f>IF(J13="SEC", 1, "")</f>
        <v/>
      </c>
      <c r="T13" s="99">
        <f>IF(J13="Sun Belt", 1, "")</f>
        <v>1</v>
      </c>
      <c r="U13" s="14" t="str">
        <f>IF(J13="Ind", 1, "")</f>
        <v/>
      </c>
    </row>
    <row r="14" spans="1:21" ht="15" customHeight="1" x14ac:dyDescent="0.25">
      <c r="A14" s="77"/>
      <c r="B14" s="224">
        <v>4</v>
      </c>
      <c r="C14" s="42" t="s">
        <v>159</v>
      </c>
      <c r="D14" s="45">
        <v>42721</v>
      </c>
      <c r="E14" s="200" t="s">
        <v>160</v>
      </c>
      <c r="F14" s="102" t="s">
        <v>539</v>
      </c>
      <c r="G14" s="220" t="s">
        <v>28</v>
      </c>
      <c r="H14" s="224" t="s">
        <v>500</v>
      </c>
      <c r="I14" s="61" t="s">
        <v>138</v>
      </c>
      <c r="K14" s="14" t="str">
        <f>IF(I14="ACC", 1, "")</f>
        <v/>
      </c>
      <c r="L14" s="14" t="str">
        <f>IF(I14="C-USA", 1, "")</f>
        <v/>
      </c>
      <c r="M14" s="14" t="str">
        <f>IF(I14="B1G", 1, "")</f>
        <v/>
      </c>
      <c r="N14" s="98">
        <f>IF(I14="AAC", 1, "")</f>
        <v>1</v>
      </c>
      <c r="O14" s="14" t="str">
        <f>IF(I14="B12", 1, "")</f>
        <v/>
      </c>
      <c r="P14" s="14" t="str">
        <f>IF(I14="MAC", 1, "")</f>
        <v/>
      </c>
      <c r="Q14" s="14" t="str">
        <f>IF(I14="MWC", 1, "")</f>
        <v/>
      </c>
      <c r="R14" s="14" t="str">
        <f>IF(I14="PAC-12", 1, "")</f>
        <v/>
      </c>
      <c r="S14" s="14" t="str">
        <f>IF(I14="SEC", 1, "")</f>
        <v/>
      </c>
      <c r="T14" s="14" t="str">
        <f>IF(I14="Sun Belt", 1, "")</f>
        <v/>
      </c>
      <c r="U14" s="14" t="str">
        <f>IF(I14="Ind", 1, "")</f>
        <v/>
      </c>
    </row>
    <row r="15" spans="1:21" ht="15" customHeight="1" x14ac:dyDescent="0.25">
      <c r="A15" s="75">
        <v>4</v>
      </c>
      <c r="B15" s="225"/>
      <c r="C15" s="43" t="s">
        <v>19</v>
      </c>
      <c r="D15" s="43" t="s">
        <v>38</v>
      </c>
      <c r="E15" s="201"/>
      <c r="F15" s="103" t="s">
        <v>22</v>
      </c>
      <c r="G15" s="220"/>
      <c r="H15" s="225"/>
      <c r="I15" s="51"/>
    </row>
    <row r="16" spans="1:21" ht="15" customHeight="1" x14ac:dyDescent="0.25">
      <c r="A16" s="76"/>
      <c r="B16" s="226"/>
      <c r="C16" s="44">
        <v>1350000</v>
      </c>
      <c r="D16" s="46" t="s">
        <v>21</v>
      </c>
      <c r="E16" s="202"/>
      <c r="F16" s="104" t="s">
        <v>540</v>
      </c>
      <c r="G16" s="220"/>
      <c r="H16" s="226"/>
      <c r="I16" s="51"/>
      <c r="J16" s="69" t="s">
        <v>23</v>
      </c>
      <c r="K16" s="14" t="str">
        <f>IF(J16="ACC",1,"")</f>
        <v/>
      </c>
      <c r="L16" s="14" t="str">
        <f>IF(J16="C-USA", 1, "")</f>
        <v/>
      </c>
      <c r="M16" s="14" t="str">
        <f>IF(J16="B1G", 1, "")</f>
        <v/>
      </c>
      <c r="N16" s="14" t="str">
        <f>IF(J16="AAC", 1, "")</f>
        <v/>
      </c>
      <c r="O16" s="14" t="str">
        <f>IF(J16="B12", 1, "")</f>
        <v/>
      </c>
      <c r="P16" s="14" t="str">
        <f>IF(J16="MAC", 1, "")</f>
        <v/>
      </c>
      <c r="Q16" s="14" t="str">
        <f>IF(J16="MWC", 1, "")</f>
        <v/>
      </c>
      <c r="R16" s="14" t="str">
        <f>IF(J16="PAC-12", 1, "")</f>
        <v/>
      </c>
      <c r="S16" s="14" t="str">
        <f>IF(J16="SEC", 1, "")</f>
        <v/>
      </c>
      <c r="T16" s="99">
        <f>IF(J16="Sun Belt", 1, "")</f>
        <v>1</v>
      </c>
      <c r="U16" s="14" t="str">
        <f>IF(J16="Ind", 1, "")</f>
        <v/>
      </c>
    </row>
    <row r="17" spans="1:21" ht="45" customHeight="1" x14ac:dyDescent="0.25">
      <c r="A17" s="77"/>
      <c r="B17" s="224">
        <v>5</v>
      </c>
      <c r="C17" s="42" t="s">
        <v>39</v>
      </c>
      <c r="D17" s="45">
        <v>42721</v>
      </c>
      <c r="E17" s="200" t="s">
        <v>161</v>
      </c>
      <c r="F17" s="102" t="s">
        <v>541</v>
      </c>
      <c r="G17" s="221" t="s">
        <v>6</v>
      </c>
      <c r="H17" s="205" t="s">
        <v>337</v>
      </c>
      <c r="I17" s="53" t="s">
        <v>137</v>
      </c>
      <c r="K17" s="14" t="str">
        <f>IF(I17="ACC", 1, "")</f>
        <v/>
      </c>
      <c r="L17" s="99">
        <f>IF(I17="C-USA", 1, "")</f>
        <v>1</v>
      </c>
      <c r="M17" s="14" t="str">
        <f>IF(I17="B1G", 1, "")</f>
        <v/>
      </c>
      <c r="N17" s="14" t="str">
        <f>IF(I17="AAC", 1, "")</f>
        <v/>
      </c>
      <c r="O17" s="14" t="str">
        <f>IF(I17="B12", 1, "")</f>
        <v/>
      </c>
      <c r="P17" s="14" t="str">
        <f>IF(I17="MAC", 1, "")</f>
        <v/>
      </c>
      <c r="Q17" s="14" t="str">
        <f>IF(I17="MWC", 1, "")</f>
        <v/>
      </c>
      <c r="R17" s="14" t="str">
        <f>IF(I17="PAC-12", 1, "")</f>
        <v/>
      </c>
      <c r="S17" s="14" t="str">
        <f>IF(I17="SEC", 1, "")</f>
        <v/>
      </c>
      <c r="T17" s="14" t="str">
        <f>IF(I17="Sun Belt", 1, "")</f>
        <v/>
      </c>
      <c r="U17" s="14" t="str">
        <f>IF(I17="Ind", 1, "")</f>
        <v/>
      </c>
    </row>
    <row r="18" spans="1:21" ht="45" customHeight="1" x14ac:dyDescent="0.25">
      <c r="A18" s="75">
        <v>5</v>
      </c>
      <c r="B18" s="225"/>
      <c r="C18" s="43" t="s">
        <v>40</v>
      </c>
      <c r="D18" s="43" t="s">
        <v>41</v>
      </c>
      <c r="E18" s="201"/>
      <c r="F18" s="103" t="s">
        <v>22</v>
      </c>
      <c r="G18" s="221"/>
      <c r="H18" s="206"/>
      <c r="I18" s="51"/>
    </row>
    <row r="19" spans="1:21" ht="45" customHeight="1" x14ac:dyDescent="0.25">
      <c r="A19" s="76"/>
      <c r="B19" s="226"/>
      <c r="C19" s="44">
        <v>500000</v>
      </c>
      <c r="D19" s="46" t="s">
        <v>27</v>
      </c>
      <c r="E19" s="202"/>
      <c r="F19" s="104" t="s">
        <v>542</v>
      </c>
      <c r="G19" s="221"/>
      <c r="H19" s="207"/>
      <c r="I19" s="51"/>
      <c r="J19" s="69" t="s">
        <v>23</v>
      </c>
      <c r="K19" s="14" t="str">
        <f>IF(J19="ACC",1,"")</f>
        <v/>
      </c>
      <c r="L19" s="14" t="str">
        <f>IF(J19="C-USA", 1, "")</f>
        <v/>
      </c>
      <c r="M19" s="14" t="str">
        <f>IF(J19="B1G", 1, "")</f>
        <v/>
      </c>
      <c r="N19" s="14" t="str">
        <f>IF(J19="AAC", 1, "")</f>
        <v/>
      </c>
      <c r="O19" s="14" t="str">
        <f>IF(J19="B12", 1, "")</f>
        <v/>
      </c>
      <c r="P19" s="14" t="str">
        <f>IF(J19="MAC", 1, "")</f>
        <v/>
      </c>
      <c r="Q19" s="14" t="str">
        <f>IF(J19="MWC", 1, "")</f>
        <v/>
      </c>
      <c r="R19" s="14" t="str">
        <f>IF(J19="PAC-12", 1, "")</f>
        <v/>
      </c>
      <c r="S19" s="14" t="str">
        <f>IF(J19="SEC", 1, "")</f>
        <v/>
      </c>
      <c r="T19" s="98">
        <f>IF(J19="Sun Belt", 1, "")</f>
        <v>1</v>
      </c>
      <c r="U19" s="14" t="str">
        <f>IF(J19="Ind", 1, "")</f>
        <v/>
      </c>
    </row>
    <row r="20" spans="1:21" ht="15" customHeight="1" x14ac:dyDescent="0.25">
      <c r="A20" s="77"/>
      <c r="B20" s="224">
        <v>6</v>
      </c>
      <c r="C20" s="42" t="s">
        <v>42</v>
      </c>
      <c r="D20" s="45">
        <v>43088</v>
      </c>
      <c r="E20" s="200" t="s">
        <v>162</v>
      </c>
      <c r="F20" s="102" t="s">
        <v>543</v>
      </c>
      <c r="G20" s="220" t="s">
        <v>28</v>
      </c>
      <c r="H20" s="205" t="s">
        <v>501</v>
      </c>
      <c r="I20" s="61" t="s">
        <v>138</v>
      </c>
      <c r="K20" s="14" t="str">
        <f>IF(I20="ACC", 1, "")</f>
        <v/>
      </c>
      <c r="L20" s="14" t="str">
        <f>IF(I20="C-USA", 1, "")</f>
        <v/>
      </c>
      <c r="M20" s="14" t="str">
        <f>IF(I20="B1G", 1, "")</f>
        <v/>
      </c>
      <c r="N20" s="99">
        <f>IF(I20="AAC", 1, "")</f>
        <v>1</v>
      </c>
      <c r="O20" s="14" t="str">
        <f>IF(I20="B12", 1, "")</f>
        <v/>
      </c>
      <c r="P20" s="14" t="str">
        <f>IF(I20="MAC", 1, "")</f>
        <v/>
      </c>
      <c r="Q20" s="14" t="str">
        <f>IF(I20="MWC", 1, "")</f>
        <v/>
      </c>
      <c r="R20" s="14" t="str">
        <f>IF(I20="PAC-12", 1, "")</f>
        <v/>
      </c>
      <c r="S20" s="14" t="str">
        <f>IF(I20="SEC", 1, "")</f>
        <v/>
      </c>
      <c r="T20" s="14" t="str">
        <f>IF(I20="Sun Belt", 1, "")</f>
        <v/>
      </c>
      <c r="U20" s="14" t="str">
        <f>IF(I20="Ind", 1, "")</f>
        <v/>
      </c>
    </row>
    <row r="21" spans="1:21" ht="15" customHeight="1" x14ac:dyDescent="0.25">
      <c r="A21" s="75">
        <v>6</v>
      </c>
      <c r="B21" s="225"/>
      <c r="C21" s="43" t="s">
        <v>43</v>
      </c>
      <c r="D21" s="43" t="s">
        <v>44</v>
      </c>
      <c r="E21" s="201"/>
      <c r="F21" s="103" t="s">
        <v>22</v>
      </c>
      <c r="G21" s="220"/>
      <c r="H21" s="206"/>
      <c r="I21" s="51"/>
    </row>
    <row r="22" spans="1:21" ht="15" customHeight="1" x14ac:dyDescent="0.25">
      <c r="A22" s="76"/>
      <c r="B22" s="226"/>
      <c r="C22" s="44">
        <v>1000000</v>
      </c>
      <c r="D22" s="46" t="s">
        <v>27</v>
      </c>
      <c r="E22" s="202"/>
      <c r="F22" s="104" t="s">
        <v>544</v>
      </c>
      <c r="G22" s="220"/>
      <c r="H22" s="207"/>
      <c r="I22" s="51"/>
      <c r="J22" s="68" t="s">
        <v>6</v>
      </c>
      <c r="K22" s="14" t="str">
        <f>IF(J22="ACC",1,"")</f>
        <v/>
      </c>
      <c r="L22" s="14" t="str">
        <f>IF(J22="C-USA", 1, "")</f>
        <v/>
      </c>
      <c r="M22" s="14" t="str">
        <f>IF(J22="B1G", 1, "")</f>
        <v/>
      </c>
      <c r="N22" s="14" t="str">
        <f>IF(J22="AAC", 1, "")</f>
        <v/>
      </c>
      <c r="O22" s="14" t="str">
        <f>IF(J22="B12", 1, "")</f>
        <v/>
      </c>
      <c r="P22" s="98">
        <f>IF(J22="MAC", 1, "")</f>
        <v>1</v>
      </c>
      <c r="Q22" s="14" t="str">
        <f>IF(J22="MWC", 1, "")</f>
        <v/>
      </c>
      <c r="R22" s="14" t="str">
        <f>IF(J22="PAC-12", 1, "")</f>
        <v/>
      </c>
      <c r="S22" s="14" t="str">
        <f>IF(J22="SEC", 1, "")</f>
        <v/>
      </c>
      <c r="T22" s="14" t="str">
        <f>IF(J22="Sun Belt", 1, "")</f>
        <v/>
      </c>
      <c r="U22" s="14" t="str">
        <f>IF(J22="Ind", 1, "")</f>
        <v/>
      </c>
    </row>
    <row r="23" spans="1:21" ht="45" customHeight="1" x14ac:dyDescent="0.25">
      <c r="A23" s="77"/>
      <c r="B23" s="224">
        <v>7</v>
      </c>
      <c r="C23" s="42" t="s">
        <v>145</v>
      </c>
      <c r="D23" s="45">
        <v>42724</v>
      </c>
      <c r="E23" s="200" t="s">
        <v>163</v>
      </c>
      <c r="F23" s="102" t="s">
        <v>545</v>
      </c>
      <c r="G23" s="222" t="s">
        <v>7</v>
      </c>
      <c r="H23" s="205" t="s">
        <v>339</v>
      </c>
      <c r="I23" s="61" t="s">
        <v>138</v>
      </c>
      <c r="K23" s="14" t="str">
        <f>IF(I23="ACC", 1, "")</f>
        <v/>
      </c>
      <c r="L23" s="14" t="str">
        <f>IF(I23="C-USA", 1, "")</f>
        <v/>
      </c>
      <c r="M23" s="14" t="str">
        <f>IF(I23="B1G", 1, "")</f>
        <v/>
      </c>
      <c r="N23" s="98">
        <f>IF(I23="AAC", 1, "")</f>
        <v>1</v>
      </c>
      <c r="O23" s="14" t="str">
        <f>IF(I23="B12", 1, "")</f>
        <v/>
      </c>
      <c r="P23" s="14" t="str">
        <f>IF(I23="MAC", 1, "")</f>
        <v/>
      </c>
      <c r="Q23" s="14" t="str">
        <f>IF(I23="MWC", 1, "")</f>
        <v/>
      </c>
      <c r="R23" s="14" t="str">
        <f>IF(I23="PAC-12", 1, "")</f>
        <v/>
      </c>
      <c r="S23" s="14" t="str">
        <f>IF(I23="SEC", 1, "")</f>
        <v/>
      </c>
      <c r="T23" s="14" t="str">
        <f>IF(I23="Sun Belt", 1, "")</f>
        <v/>
      </c>
      <c r="U23" s="14" t="str">
        <f>IF(I23="Ind", 1, "")</f>
        <v/>
      </c>
    </row>
    <row r="24" spans="1:21" ht="45" customHeight="1" x14ac:dyDescent="0.25">
      <c r="A24" s="75">
        <v>7</v>
      </c>
      <c r="B24" s="225"/>
      <c r="C24" s="43" t="s">
        <v>47</v>
      </c>
      <c r="D24" s="43" t="s">
        <v>48</v>
      </c>
      <c r="E24" s="201"/>
      <c r="F24" s="103" t="s">
        <v>22</v>
      </c>
      <c r="G24" s="222"/>
      <c r="H24" s="206"/>
      <c r="I24" s="51"/>
    </row>
    <row r="25" spans="1:21" ht="45" customHeight="1" x14ac:dyDescent="0.25">
      <c r="A25" s="76"/>
      <c r="B25" s="226"/>
      <c r="C25" s="44">
        <v>400000</v>
      </c>
      <c r="D25" s="46" t="s">
        <v>27</v>
      </c>
      <c r="E25" s="202"/>
      <c r="F25" s="104" t="s">
        <v>546</v>
      </c>
      <c r="G25" s="222"/>
      <c r="H25" s="207"/>
      <c r="I25" s="51"/>
      <c r="J25" s="53" t="s">
        <v>137</v>
      </c>
      <c r="K25" s="14" t="str">
        <f>IF(J25="ACC",1,"")</f>
        <v/>
      </c>
      <c r="L25" s="99">
        <f>IF(J25="C-USA", 1, "")</f>
        <v>1</v>
      </c>
      <c r="M25" s="14" t="str">
        <f>IF(J25="B1G", 1, "")</f>
        <v/>
      </c>
      <c r="N25" s="14" t="str">
        <f>IF(J25="AAC", 1, "")</f>
        <v/>
      </c>
      <c r="O25" s="14" t="str">
        <f>IF(J25="B12", 1, "")</f>
        <v/>
      </c>
      <c r="P25" s="14" t="str">
        <f>IF(J25="MAC", 1, "")</f>
        <v/>
      </c>
      <c r="Q25" s="14" t="str">
        <f>IF(J25="MWC", 1, "")</f>
        <v/>
      </c>
      <c r="R25" s="14" t="str">
        <f>IF(J25="PAC-12", 1, "")</f>
        <v/>
      </c>
      <c r="S25" s="14" t="str">
        <f>IF(J25="SEC", 1, "")</f>
        <v/>
      </c>
      <c r="T25" s="14" t="str">
        <f>IF(J25="Sun Belt", 1, "")</f>
        <v/>
      </c>
      <c r="U25" s="14" t="str">
        <f>IF(J25="Ind", 1, "")</f>
        <v/>
      </c>
    </row>
    <row r="26" spans="1:21" ht="45" customHeight="1" x14ac:dyDescent="0.25">
      <c r="A26" s="77"/>
      <c r="B26" s="224">
        <v>8</v>
      </c>
      <c r="C26" s="42" t="s">
        <v>49</v>
      </c>
      <c r="D26" s="45">
        <v>42725</v>
      </c>
      <c r="E26" s="74" t="s">
        <v>164</v>
      </c>
      <c r="F26" s="102" t="s">
        <v>547</v>
      </c>
      <c r="G26" s="221" t="s">
        <v>6</v>
      </c>
      <c r="H26" s="232" t="s">
        <v>338</v>
      </c>
      <c r="I26" s="51" t="s">
        <v>208</v>
      </c>
      <c r="K26" s="14" t="str">
        <f>IF(I26="ACC", 1, "")</f>
        <v/>
      </c>
      <c r="L26" s="14" t="str">
        <f>IF(I26="C-USA", 1, "")</f>
        <v/>
      </c>
      <c r="M26" s="14" t="str">
        <f>IF(I26="B1G", 1, "")</f>
        <v/>
      </c>
      <c r="N26" s="14" t="str">
        <f>IF(I26="AAC", 1, "")</f>
        <v/>
      </c>
      <c r="O26" s="14" t="str">
        <f>IF(I26="B12", 1, "")</f>
        <v/>
      </c>
      <c r="P26" s="14" t="str">
        <f>IF(I26="MAC", 1, "")</f>
        <v/>
      </c>
      <c r="Q26" s="14" t="str">
        <f>IF(I26="MWC", 1, "")</f>
        <v/>
      </c>
      <c r="R26" s="14" t="str">
        <f>IF(I26="PAC-12", 1, "")</f>
        <v/>
      </c>
      <c r="S26" s="14" t="str">
        <f>IF(I26="SEC", 1, "")</f>
        <v/>
      </c>
      <c r="T26" s="14" t="str">
        <f>IF(I26="Sun Belt", 1, "")</f>
        <v/>
      </c>
      <c r="U26" s="99">
        <f>IF(I26="Ind", 1, "")</f>
        <v>1</v>
      </c>
    </row>
    <row r="27" spans="1:21" ht="45" customHeight="1" x14ac:dyDescent="0.25">
      <c r="A27" s="75">
        <v>8</v>
      </c>
      <c r="B27" s="225"/>
      <c r="C27" s="43" t="s">
        <v>50</v>
      </c>
      <c r="D27" s="43" t="s">
        <v>41</v>
      </c>
      <c r="E27" s="43" t="s">
        <v>165</v>
      </c>
      <c r="F27" s="103" t="s">
        <v>22</v>
      </c>
      <c r="G27" s="221"/>
      <c r="H27" s="233"/>
      <c r="I27" s="51"/>
    </row>
    <row r="28" spans="1:21" ht="45" customHeight="1" x14ac:dyDescent="0.25">
      <c r="A28" s="76"/>
      <c r="B28" s="226"/>
      <c r="C28" s="44">
        <v>612500</v>
      </c>
      <c r="D28" s="46" t="s">
        <v>27</v>
      </c>
      <c r="E28" s="46"/>
      <c r="F28" s="104" t="s">
        <v>548</v>
      </c>
      <c r="G28" s="221"/>
      <c r="H28" s="234"/>
      <c r="I28" s="51"/>
      <c r="J28" s="65" t="s">
        <v>28</v>
      </c>
      <c r="K28" s="14" t="str">
        <f>IF(J28="ACC",1,"")</f>
        <v/>
      </c>
      <c r="L28" s="14" t="str">
        <f>IF(J28="C-USA", 1, "")</f>
        <v/>
      </c>
      <c r="M28" s="14" t="str">
        <f>IF(J28="B1G", 1, "")</f>
        <v/>
      </c>
      <c r="N28" s="14" t="str">
        <f>IF(J28="AAC", 1, "")</f>
        <v/>
      </c>
      <c r="O28" s="14" t="str">
        <f>IF(J28="B12", 1, "")</f>
        <v/>
      </c>
      <c r="P28" s="14" t="str">
        <f>IF(J28="MAC", 1, "")</f>
        <v/>
      </c>
      <c r="Q28" s="98">
        <f>IF(J28="MWC", 1, "")</f>
        <v>1</v>
      </c>
      <c r="R28" s="14" t="str">
        <f>IF(J28="PAC-12", 1, "")</f>
        <v/>
      </c>
      <c r="S28" s="14" t="str">
        <f>IF(J28="SEC", 1, "")</f>
        <v/>
      </c>
      <c r="T28" s="14" t="str">
        <f>IF(J28="Sun Belt", 1, "")</f>
        <v/>
      </c>
      <c r="U28" s="14" t="str">
        <f>IF(J28="Ind", 1, "")</f>
        <v/>
      </c>
    </row>
    <row r="29" spans="1:21" ht="15" customHeight="1" x14ac:dyDescent="0.25">
      <c r="A29" s="77"/>
      <c r="B29" s="224">
        <v>9</v>
      </c>
      <c r="C29" s="42" t="s">
        <v>45</v>
      </c>
      <c r="D29" s="45">
        <v>42726</v>
      </c>
      <c r="E29" s="200" t="s">
        <v>166</v>
      </c>
      <c r="F29" s="102" t="s">
        <v>549</v>
      </c>
      <c r="G29" s="223" t="s">
        <v>138</v>
      </c>
      <c r="H29" s="224" t="s">
        <v>502</v>
      </c>
      <c r="I29" s="69" t="s">
        <v>23</v>
      </c>
      <c r="K29" s="14" t="str">
        <f>IF(I29="ACC", 1, "")</f>
        <v/>
      </c>
      <c r="L29" s="14" t="str">
        <f>IF(I29="C-USA", 1, "")</f>
        <v/>
      </c>
      <c r="M29" s="14" t="str">
        <f>IF(I29="B1G", 1, "")</f>
        <v/>
      </c>
      <c r="N29" s="14" t="str">
        <f>IF(I29="AAC", 1, "")</f>
        <v/>
      </c>
      <c r="O29" s="14" t="str">
        <f>IF(I29="B12", 1, "")</f>
        <v/>
      </c>
      <c r="P29" s="14" t="str">
        <f>IF(I29="MAC", 1, "")</f>
        <v/>
      </c>
      <c r="Q29" s="14" t="str">
        <f>IF(I29="MWC", 1, "")</f>
        <v/>
      </c>
      <c r="R29" s="14" t="str">
        <f>IF(I29="PAC-12", 1, "")</f>
        <v/>
      </c>
      <c r="S29" s="14" t="str">
        <f>IF(I29="SEC", 1, "")</f>
        <v/>
      </c>
      <c r="T29" s="99">
        <f>IF(I29="Sun Belt", 1, "")</f>
        <v>1</v>
      </c>
      <c r="U29" s="14" t="str">
        <f>IF(I29="Ind", 1, "")</f>
        <v/>
      </c>
    </row>
    <row r="30" spans="1:21" ht="15" customHeight="1" x14ac:dyDescent="0.25">
      <c r="A30" s="75">
        <v>9</v>
      </c>
      <c r="B30" s="225"/>
      <c r="C30" s="43" t="s">
        <v>46</v>
      </c>
      <c r="D30" s="43" t="s">
        <v>48</v>
      </c>
      <c r="E30" s="201"/>
      <c r="F30" s="103" t="s">
        <v>22</v>
      </c>
      <c r="G30" s="223"/>
      <c r="H30" s="225"/>
      <c r="I30" s="51"/>
    </row>
    <row r="31" spans="1:21" ht="15" customHeight="1" x14ac:dyDescent="0.25">
      <c r="A31" s="76"/>
      <c r="B31" s="226"/>
      <c r="C31" s="44">
        <v>325000</v>
      </c>
      <c r="D31" s="46" t="s">
        <v>27</v>
      </c>
      <c r="E31" s="202"/>
      <c r="F31" s="104" t="s">
        <v>550</v>
      </c>
      <c r="G31" s="223"/>
      <c r="H31" s="226"/>
      <c r="I31" s="51"/>
      <c r="J31" s="65" t="s">
        <v>28</v>
      </c>
      <c r="K31" s="14" t="str">
        <f>IF(J31="ACC",1,"")</f>
        <v/>
      </c>
      <c r="L31" s="14" t="str">
        <f>IF(J31="C-USA", 1, "")</f>
        <v/>
      </c>
      <c r="M31" s="14" t="str">
        <f>IF(J31="B1G", 1, "")</f>
        <v/>
      </c>
      <c r="N31" s="14" t="str">
        <f>IF(J31="AAC", 1, "")</f>
        <v/>
      </c>
      <c r="O31" s="14" t="str">
        <f>IF(J31="B12", 1, "")</f>
        <v/>
      </c>
      <c r="P31" s="14" t="str">
        <f>IF(J31="MAC", 1, "")</f>
        <v/>
      </c>
      <c r="Q31" s="98">
        <f>IF(J31="MWC", 1, "")</f>
        <v>1</v>
      </c>
      <c r="R31" s="14" t="str">
        <f>IF(J31="PAC-12", 1, "")</f>
        <v/>
      </c>
      <c r="S31" s="14" t="str">
        <f>IF(J31="SEC", 1, "")</f>
        <v/>
      </c>
      <c r="T31" s="14" t="str">
        <f>IF(J31="Sun Belt", 1, "")</f>
        <v/>
      </c>
      <c r="U31" s="14" t="str">
        <f>IF(J31="Ind", 1, "")</f>
        <v/>
      </c>
    </row>
    <row r="32" spans="1:21" ht="15" customHeight="1" x14ac:dyDescent="0.25">
      <c r="A32" s="77"/>
      <c r="B32" s="224">
        <v>10</v>
      </c>
      <c r="C32" s="42" t="s">
        <v>54</v>
      </c>
      <c r="D32" s="45">
        <v>42727</v>
      </c>
      <c r="E32" s="200" t="s">
        <v>167</v>
      </c>
      <c r="F32" s="102" t="s">
        <v>551</v>
      </c>
      <c r="G32" s="219" t="s">
        <v>23</v>
      </c>
      <c r="H32" s="224" t="s">
        <v>503</v>
      </c>
      <c r="I32" s="53" t="s">
        <v>137</v>
      </c>
      <c r="K32" s="14" t="str">
        <f>IF(I32="ACC", 1, "")</f>
        <v/>
      </c>
      <c r="L32" s="99">
        <f>IF(I32="C-USA", 1, "")</f>
        <v>1</v>
      </c>
      <c r="M32" s="14" t="str">
        <f>IF(I32="B1G", 1, "")</f>
        <v/>
      </c>
      <c r="N32" s="14" t="str">
        <f>IF(I32="AAC", 1, "")</f>
        <v/>
      </c>
      <c r="O32" s="14" t="str">
        <f>IF(I32="B12", 1, "")</f>
        <v/>
      </c>
      <c r="P32" s="14" t="str">
        <f>IF(I32="MAC", 1, "")</f>
        <v/>
      </c>
      <c r="Q32" s="14" t="str">
        <f>IF(I32="MWC", 1, "")</f>
        <v/>
      </c>
      <c r="R32" s="14" t="str">
        <f>IF(I32="PAC-12", 1, "")</f>
        <v/>
      </c>
      <c r="S32" s="14" t="str">
        <f>IF(I32="SEC", 1, "")</f>
        <v/>
      </c>
      <c r="T32" s="14" t="str">
        <f>IF(I32="Sun Belt", 1, "")</f>
        <v/>
      </c>
      <c r="U32" s="14" t="str">
        <f>IF(I32="Ind", 1, "")</f>
        <v/>
      </c>
    </row>
    <row r="33" spans="1:21" ht="15" customHeight="1" x14ac:dyDescent="0.25">
      <c r="A33" s="75">
        <v>10</v>
      </c>
      <c r="B33" s="225"/>
      <c r="C33" s="43" t="s">
        <v>55</v>
      </c>
      <c r="D33" s="43" t="s">
        <v>100</v>
      </c>
      <c r="E33" s="201"/>
      <c r="F33" s="103" t="s">
        <v>22</v>
      </c>
      <c r="G33" s="219"/>
      <c r="H33" s="225"/>
      <c r="I33" s="51"/>
    </row>
    <row r="34" spans="1:21" ht="15" customHeight="1" x14ac:dyDescent="0.25">
      <c r="A34" s="76"/>
      <c r="B34" s="226"/>
      <c r="C34" s="44">
        <v>450000</v>
      </c>
      <c r="D34" s="46" t="s">
        <v>27</v>
      </c>
      <c r="E34" s="202"/>
      <c r="F34" s="104" t="s">
        <v>552</v>
      </c>
      <c r="G34" s="219"/>
      <c r="H34" s="226"/>
      <c r="I34" s="51"/>
      <c r="J34" s="68" t="s">
        <v>6</v>
      </c>
      <c r="K34" s="14" t="str">
        <f>IF(J34="ACC",1,"")</f>
        <v/>
      </c>
      <c r="L34" s="14" t="str">
        <f>IF(J34="C-USA", 1, "")</f>
        <v/>
      </c>
      <c r="M34" s="14" t="str">
        <f>IF(J34="B1G", 1, "")</f>
        <v/>
      </c>
      <c r="N34" s="14" t="str">
        <f>IF(J34="AAC", 1, "")</f>
        <v/>
      </c>
      <c r="O34" s="14" t="str">
        <f>IF(J34="B12", 1, "")</f>
        <v/>
      </c>
      <c r="P34" s="98">
        <f>IF(J34="MAC", 1, "")</f>
        <v>1</v>
      </c>
      <c r="Q34" s="14" t="str">
        <f>IF(J34="MWC", 1, "")</f>
        <v/>
      </c>
      <c r="R34" s="14" t="str">
        <f>IF(J34="PAC-12", 1, "")</f>
        <v/>
      </c>
      <c r="S34" s="14" t="str">
        <f>IF(J34="SEC", 1, "")</f>
        <v/>
      </c>
      <c r="T34" s="14" t="str">
        <f>IF(J34="Sun Belt", 1, "")</f>
        <v/>
      </c>
      <c r="U34" s="14" t="str">
        <f>IF(J34="Ind", 1, "")</f>
        <v/>
      </c>
    </row>
    <row r="35" spans="1:21" ht="45" customHeight="1" x14ac:dyDescent="0.25">
      <c r="A35" s="77"/>
      <c r="B35" s="224">
        <v>11</v>
      </c>
      <c r="C35" s="42" t="s">
        <v>81</v>
      </c>
      <c r="D35" s="45">
        <v>42727</v>
      </c>
      <c r="E35" s="74" t="s">
        <v>168</v>
      </c>
      <c r="F35" s="102" t="s">
        <v>553</v>
      </c>
      <c r="G35" s="221" t="s">
        <v>6</v>
      </c>
      <c r="H35" s="205" t="s">
        <v>342</v>
      </c>
      <c r="I35" s="61" t="s">
        <v>138</v>
      </c>
      <c r="K35" s="14" t="str">
        <f>IF(I35="ACC", 1, "")</f>
        <v/>
      </c>
      <c r="L35" s="14" t="str">
        <f>IF(I35="C-USA", 1, "")</f>
        <v/>
      </c>
      <c r="M35" s="14" t="str">
        <f>IF(I35="B1G", 1, "")</f>
        <v/>
      </c>
      <c r="N35" s="98">
        <f>IF(I35="AAC", 1, "")</f>
        <v>1</v>
      </c>
      <c r="O35" s="14" t="str">
        <f>IF(I35="B12", 1, "")</f>
        <v/>
      </c>
      <c r="P35" s="14" t="str">
        <f>IF(I35="MAC", 1, "")</f>
        <v/>
      </c>
      <c r="Q35" s="14" t="str">
        <f>IF(I35="MWC", 1, "")</f>
        <v/>
      </c>
      <c r="R35" s="14" t="str">
        <f>IF(I35="PAC-12", 1, "")</f>
        <v/>
      </c>
      <c r="S35" s="14" t="str">
        <f>IF(I35="SEC", 1, "")</f>
        <v/>
      </c>
      <c r="T35" s="14" t="str">
        <f>IF(I35="Sun Belt", 1, "")</f>
        <v/>
      </c>
      <c r="U35" s="14" t="str">
        <f>IF(I35="Ind", 1, "")</f>
        <v/>
      </c>
    </row>
    <row r="36" spans="1:21" ht="45" customHeight="1" x14ac:dyDescent="0.25">
      <c r="A36" s="75">
        <v>11</v>
      </c>
      <c r="B36" s="225"/>
      <c r="C36" s="43" t="s">
        <v>82</v>
      </c>
      <c r="D36" s="43" t="s">
        <v>51</v>
      </c>
      <c r="E36" s="43" t="s">
        <v>169</v>
      </c>
      <c r="F36" s="103" t="s">
        <v>22</v>
      </c>
      <c r="G36" s="221"/>
      <c r="H36" s="206"/>
      <c r="I36" s="51"/>
    </row>
    <row r="37" spans="1:21" ht="45" customHeight="1" x14ac:dyDescent="0.25">
      <c r="A37" s="76"/>
      <c r="B37" s="226"/>
      <c r="C37" s="44">
        <v>675000</v>
      </c>
      <c r="D37" s="46" t="s">
        <v>27</v>
      </c>
      <c r="E37" s="46"/>
      <c r="F37" s="104" t="s">
        <v>554</v>
      </c>
      <c r="G37" s="221"/>
      <c r="H37" s="207"/>
      <c r="I37" s="51"/>
      <c r="J37" s="53" t="s">
        <v>137</v>
      </c>
      <c r="K37" s="14" t="str">
        <f>IF(J37="ACC",1,"")</f>
        <v/>
      </c>
      <c r="L37" s="99">
        <f>IF(J37="C-USA", 1, "")</f>
        <v>1</v>
      </c>
      <c r="M37" s="14" t="str">
        <f>IF(J37="B1G", 1, "")</f>
        <v/>
      </c>
      <c r="N37" s="14" t="str">
        <f>IF(J37="AAC", 1, "")</f>
        <v/>
      </c>
      <c r="O37" s="14" t="str">
        <f>IF(J37="B12", 1, "")</f>
        <v/>
      </c>
      <c r="P37" s="14" t="str">
        <f>IF(J37="MAC", 1, "")</f>
        <v/>
      </c>
      <c r="Q37" s="14" t="str">
        <f>IF(J37="MWC", 1, "")</f>
        <v/>
      </c>
      <c r="R37" s="14" t="str">
        <f>IF(J37="PAC-12", 1, "")</f>
        <v/>
      </c>
      <c r="S37" s="14" t="str">
        <f>IF(J37="SEC", 1, "")</f>
        <v/>
      </c>
      <c r="T37" s="14" t="str">
        <f>IF(J37="Sun Belt", 1, "")</f>
        <v/>
      </c>
      <c r="U37" s="14" t="str">
        <f>IF(J37="Ind", 1, "")</f>
        <v/>
      </c>
    </row>
    <row r="38" spans="1:21" ht="15" customHeight="1" x14ac:dyDescent="0.25">
      <c r="A38" s="77"/>
      <c r="B38" s="224">
        <v>12</v>
      </c>
      <c r="C38" s="42" t="s">
        <v>170</v>
      </c>
      <c r="D38" s="45">
        <v>42727</v>
      </c>
      <c r="E38" s="200" t="s">
        <v>158</v>
      </c>
      <c r="F38" s="102" t="s">
        <v>555</v>
      </c>
      <c r="G38" s="203" t="s">
        <v>137</v>
      </c>
      <c r="H38" s="224" t="s">
        <v>504</v>
      </c>
      <c r="I38" s="68" t="s">
        <v>6</v>
      </c>
      <c r="K38" s="14" t="str">
        <f>IF(I38="ACC", 1, "")</f>
        <v/>
      </c>
      <c r="L38" s="14" t="str">
        <f>IF(I38="C-USA", 1, "")</f>
        <v/>
      </c>
      <c r="M38" s="14" t="str">
        <f>IF(I38="B1G", 1, "")</f>
        <v/>
      </c>
      <c r="N38" s="14" t="str">
        <f>IF(I38="AAC", 1, "")</f>
        <v/>
      </c>
      <c r="O38" s="14" t="str">
        <f>IF(I38="B12", 1, "")</f>
        <v/>
      </c>
      <c r="P38" s="98">
        <f>IF(I38="MAC", 1, "")</f>
        <v>1</v>
      </c>
      <c r="Q38" s="14" t="str">
        <f>IF(I38="MWC", 1, "")</f>
        <v/>
      </c>
      <c r="R38" s="14" t="str">
        <f>IF(I38="PAC-12", 1, "")</f>
        <v/>
      </c>
      <c r="S38" s="14" t="str">
        <f>IF(I38="SEC", 1, "")</f>
        <v/>
      </c>
      <c r="T38" s="14" t="str">
        <f>IF(I38="Sun Belt", 1, "")</f>
        <v/>
      </c>
      <c r="U38" s="14" t="str">
        <f>IF(I38="Ind", 1, "")</f>
        <v/>
      </c>
    </row>
    <row r="39" spans="1:21" ht="15" customHeight="1" x14ac:dyDescent="0.25">
      <c r="A39" s="75">
        <v>12</v>
      </c>
      <c r="B39" s="225"/>
      <c r="C39" s="43" t="s">
        <v>52</v>
      </c>
      <c r="D39" s="43" t="s">
        <v>53</v>
      </c>
      <c r="E39" s="201"/>
      <c r="F39" s="103" t="s">
        <v>22</v>
      </c>
      <c r="G39" s="203"/>
      <c r="H39" s="225"/>
      <c r="I39" s="51"/>
    </row>
    <row r="40" spans="1:21" ht="15" customHeight="1" x14ac:dyDescent="0.25">
      <c r="A40" s="76"/>
      <c r="B40" s="226"/>
      <c r="C40" s="44">
        <v>750000</v>
      </c>
      <c r="D40" s="46" t="s">
        <v>27</v>
      </c>
      <c r="E40" s="202"/>
      <c r="F40" s="104" t="s">
        <v>556</v>
      </c>
      <c r="G40" s="203"/>
      <c r="H40" s="226"/>
      <c r="I40" s="51"/>
      <c r="J40" s="69" t="s">
        <v>23</v>
      </c>
      <c r="K40" s="14" t="str">
        <f>IF(J40="ACC",1,"")</f>
        <v/>
      </c>
      <c r="L40" s="14" t="str">
        <f>IF(J40="C-USA", 1, "")</f>
        <v/>
      </c>
      <c r="M40" s="14" t="str">
        <f>IF(J40="B1G", 1, "")</f>
        <v/>
      </c>
      <c r="N40" s="14" t="str">
        <f>IF(J40="AAC", 1, "")</f>
        <v/>
      </c>
      <c r="O40" s="14" t="str">
        <f>IF(J40="B12", 1, "")</f>
        <v/>
      </c>
      <c r="P40" s="14" t="str">
        <f>IF(J40="MAC", 1, "")</f>
        <v/>
      </c>
      <c r="Q40" s="14" t="str">
        <f>IF(J40="MWC", 1, "")</f>
        <v/>
      </c>
      <c r="R40" s="14" t="str">
        <f>IF(J40="PAC-12", 1, "")</f>
        <v/>
      </c>
      <c r="S40" s="14" t="str">
        <f>IF(J40="SEC", 1, "")</f>
        <v/>
      </c>
      <c r="T40" s="99">
        <f>IF(J40="Sun Belt", 1, "")</f>
        <v>1</v>
      </c>
      <c r="U40" s="14" t="str">
        <f>IF(J40="Ind", 1, "")</f>
        <v/>
      </c>
    </row>
    <row r="41" spans="1:21" ht="15" customHeight="1" x14ac:dyDescent="0.25">
      <c r="A41" s="77"/>
      <c r="B41" s="224">
        <v>13</v>
      </c>
      <c r="C41" s="42" t="s">
        <v>56</v>
      </c>
      <c r="D41" s="45">
        <v>42728</v>
      </c>
      <c r="E41" s="200" t="s">
        <v>156</v>
      </c>
      <c r="F41" s="102" t="s">
        <v>558</v>
      </c>
      <c r="G41" s="223" t="s">
        <v>138</v>
      </c>
      <c r="H41" s="224" t="s">
        <v>506</v>
      </c>
      <c r="I41" s="53" t="s">
        <v>137</v>
      </c>
      <c r="K41" s="14" t="str">
        <f>IF(I41="ACC", 1, "")</f>
        <v/>
      </c>
      <c r="L41" s="98">
        <f>IF(I41="C-USA", 1, "")</f>
        <v>1</v>
      </c>
      <c r="M41" s="14" t="str">
        <f>IF(I41="B1G", 1, "")</f>
        <v/>
      </c>
      <c r="N41" s="14" t="str">
        <f>IF(I41="AAC", 1, "")</f>
        <v/>
      </c>
      <c r="O41" s="14" t="str">
        <f>IF(I41="B12", 1, "")</f>
        <v/>
      </c>
      <c r="P41" s="14" t="str">
        <f>IF(I41="MAC", 1, "")</f>
        <v/>
      </c>
      <c r="Q41" s="14" t="str">
        <f>IF(I41="MWC", 1, "")</f>
        <v/>
      </c>
      <c r="R41" s="14" t="str">
        <f>IF(I41="PAC-12", 1, "")</f>
        <v/>
      </c>
      <c r="S41" s="14" t="str">
        <f>IF(I41="SEC", 1, "")</f>
        <v/>
      </c>
      <c r="T41" s="14" t="str">
        <f>IF(I41="Sun Belt", 1, "")</f>
        <v/>
      </c>
      <c r="U41" s="14" t="str">
        <f>IF(I41="Ind", 1, "")</f>
        <v/>
      </c>
    </row>
    <row r="42" spans="1:21" ht="15" customHeight="1" x14ac:dyDescent="0.25">
      <c r="A42" s="75">
        <v>13</v>
      </c>
      <c r="B42" s="225"/>
      <c r="C42" s="43" t="s">
        <v>57</v>
      </c>
      <c r="D42" s="43" t="s">
        <v>53</v>
      </c>
      <c r="E42" s="201"/>
      <c r="F42" s="103" t="s">
        <v>22</v>
      </c>
      <c r="G42" s="223"/>
      <c r="H42" s="225"/>
      <c r="I42" s="51"/>
    </row>
    <row r="43" spans="1:21" ht="15" customHeight="1" x14ac:dyDescent="0.25">
      <c r="A43" s="76"/>
      <c r="B43" s="226"/>
      <c r="C43" s="44">
        <v>650000</v>
      </c>
      <c r="D43" s="46" t="s">
        <v>27</v>
      </c>
      <c r="E43" s="202"/>
      <c r="F43" s="104" t="s">
        <v>557</v>
      </c>
      <c r="G43" s="223"/>
      <c r="H43" s="226"/>
      <c r="I43" s="51"/>
      <c r="J43" s="65" t="s">
        <v>28</v>
      </c>
      <c r="K43" s="14" t="str">
        <f>IF(J43="ACC",1,"")</f>
        <v/>
      </c>
      <c r="L43" s="14" t="str">
        <f>IF(J43="C-USA", 1, "")</f>
        <v/>
      </c>
      <c r="M43" s="14" t="str">
        <f>IF(J43="B1G", 1, "")</f>
        <v/>
      </c>
      <c r="N43" s="14" t="str">
        <f>IF(J43="AAC", 1, "")</f>
        <v/>
      </c>
      <c r="O43" s="14" t="str">
        <f>IF(J43="B12", 1, "")</f>
        <v/>
      </c>
      <c r="P43" s="14" t="str">
        <f>IF(J43="MAC", 1, "")</f>
        <v/>
      </c>
      <c r="Q43" s="99">
        <f>IF(J43="MWC", 1, "")</f>
        <v>1</v>
      </c>
      <c r="R43" s="14" t="str">
        <f>IF(J43="PAC-12", 1, "")</f>
        <v/>
      </c>
      <c r="S43" s="14" t="str">
        <f>IF(J43="SEC", 1, "")</f>
        <v/>
      </c>
      <c r="T43" s="14" t="str">
        <f>IF(J43="Sun Belt", 1, "")</f>
        <v/>
      </c>
      <c r="U43" s="14" t="str">
        <f>IF(J43="Ind", 1, "")</f>
        <v/>
      </c>
    </row>
    <row r="44" spans="1:21" ht="15" customHeight="1" x14ac:dyDescent="0.25">
      <c r="A44" s="77"/>
      <c r="B44" s="224">
        <v>14</v>
      </c>
      <c r="C44" s="42" t="s">
        <v>58</v>
      </c>
      <c r="D44" s="45">
        <v>42730</v>
      </c>
      <c r="E44" s="200" t="s">
        <v>171</v>
      </c>
      <c r="F44" s="102" t="s">
        <v>559</v>
      </c>
      <c r="G44" s="203" t="s">
        <v>137</v>
      </c>
      <c r="H44" s="205" t="s">
        <v>505</v>
      </c>
      <c r="I44" s="62" t="s">
        <v>71</v>
      </c>
      <c r="K44" s="14" t="str">
        <f>IF(I44="ACC", 1, "")</f>
        <v/>
      </c>
      <c r="L44" s="14" t="str">
        <f>IF(I44="C-USA", 1, "")</f>
        <v/>
      </c>
      <c r="M44" s="14" t="str">
        <f>IF(I44="B1G", 1, "")</f>
        <v/>
      </c>
      <c r="N44" s="14" t="str">
        <f>IF(I44="AAC", 1, "")</f>
        <v/>
      </c>
      <c r="O44" s="14" t="str">
        <f>IF(I44="B12", 1, "")</f>
        <v/>
      </c>
      <c r="P44" s="14" t="str">
        <f>IF(I44="MAC", 1, "")</f>
        <v/>
      </c>
      <c r="Q44" s="14" t="str">
        <f>IF(I44="MWC", 1, "")</f>
        <v/>
      </c>
      <c r="R44" s="14" t="str">
        <f>IF(I44="PAC-12", 1, "")</f>
        <v/>
      </c>
      <c r="S44" s="99">
        <f>IF(I44="SEC", 1, "")</f>
        <v>1</v>
      </c>
      <c r="T44" s="14" t="str">
        <f>IF(I44="Sun Belt", 1, "")</f>
        <v/>
      </c>
      <c r="U44" s="14" t="str">
        <f>IF(I44="Ind", 1, "")</f>
        <v/>
      </c>
    </row>
    <row r="45" spans="1:21" ht="15" customHeight="1" x14ac:dyDescent="0.25">
      <c r="A45" s="75">
        <v>14</v>
      </c>
      <c r="B45" s="225"/>
      <c r="C45" s="43" t="s">
        <v>59</v>
      </c>
      <c r="D45" s="43" t="s">
        <v>60</v>
      </c>
      <c r="E45" s="201"/>
      <c r="F45" s="103" t="s">
        <v>22</v>
      </c>
      <c r="G45" s="203"/>
      <c r="H45" s="230"/>
      <c r="I45" s="51"/>
    </row>
    <row r="46" spans="1:21" ht="15" customHeight="1" x14ac:dyDescent="0.25">
      <c r="A46" s="76"/>
      <c r="B46" s="226"/>
      <c r="C46" s="44">
        <v>537500</v>
      </c>
      <c r="D46" s="46" t="s">
        <v>27</v>
      </c>
      <c r="E46" s="202"/>
      <c r="F46" s="104" t="s">
        <v>560</v>
      </c>
      <c r="G46" s="203"/>
      <c r="H46" s="231"/>
      <c r="I46" s="51"/>
      <c r="J46" s="68" t="s">
        <v>6</v>
      </c>
      <c r="K46" s="14" t="str">
        <f>IF(J46="ACC",1,"")</f>
        <v/>
      </c>
      <c r="L46" s="14" t="str">
        <f>IF(J46="C-USA", 1, "")</f>
        <v/>
      </c>
      <c r="M46" s="14" t="str">
        <f>IF(J46="B1G", 1, "")</f>
        <v/>
      </c>
      <c r="N46" s="14" t="str">
        <f>IF(J46="AAC", 1, "")</f>
        <v/>
      </c>
      <c r="O46" s="14" t="str">
        <f>IF(J46="B12", 1, "")</f>
        <v/>
      </c>
      <c r="P46" s="98">
        <f>IF(J46="MAC", 1, "")</f>
        <v>1</v>
      </c>
      <c r="Q46" s="14" t="str">
        <f>IF(J46="MWC", 1, "")</f>
        <v/>
      </c>
      <c r="R46" s="14" t="str">
        <f>IF(J46="PAC-12", 1, "")</f>
        <v/>
      </c>
      <c r="S46" s="14" t="str">
        <f>IF(J46="SEC", 1, "")</f>
        <v/>
      </c>
      <c r="T46" s="14" t="str">
        <f>IF(J46="Sun Belt", 1, "")</f>
        <v/>
      </c>
      <c r="U46" s="14" t="str">
        <f>IF(J46="Ind", 1, "")</f>
        <v/>
      </c>
    </row>
    <row r="47" spans="1:21" ht="15" customHeight="1" x14ac:dyDescent="0.25">
      <c r="A47" s="77"/>
      <c r="B47" s="224">
        <v>15</v>
      </c>
      <c r="C47" s="42" t="s">
        <v>76</v>
      </c>
      <c r="D47" s="45">
        <v>42730</v>
      </c>
      <c r="E47" s="200" t="s">
        <v>172</v>
      </c>
      <c r="F47" s="102" t="s">
        <v>561</v>
      </c>
      <c r="G47" s="204" t="s">
        <v>34</v>
      </c>
      <c r="H47" s="224" t="s">
        <v>507</v>
      </c>
      <c r="I47" s="59" t="s">
        <v>7</v>
      </c>
      <c r="K47" s="14" t="str">
        <f>IF(I47="ACC", 1, "")</f>
        <v/>
      </c>
      <c r="L47" s="14" t="str">
        <f>IF(I47="C-USA", 1, "")</f>
        <v/>
      </c>
      <c r="M47" s="98">
        <f>IF(I47="B1G", 1, "")</f>
        <v>1</v>
      </c>
      <c r="N47" s="14" t="str">
        <f>IF(I47="AAC", 1, "")</f>
        <v/>
      </c>
      <c r="O47" s="14" t="str">
        <f>IF(I47="B12", 1, "")</f>
        <v/>
      </c>
      <c r="P47" s="14" t="str">
        <f>IF(I47="MAC", 1, "")</f>
        <v/>
      </c>
      <c r="Q47" s="14" t="str">
        <f>IF(I47="MWC", 1, "")</f>
        <v/>
      </c>
      <c r="R47" s="14" t="str">
        <f>IF(I47="PAC-12", 1, "")</f>
        <v/>
      </c>
      <c r="S47" s="14" t="str">
        <f>IF(I47="SEC", 1, "")</f>
        <v/>
      </c>
      <c r="T47" s="14" t="str">
        <f>IF(I47="Sun Belt", 1, "")</f>
        <v/>
      </c>
      <c r="U47" s="14" t="str">
        <f>IF(I47="Ind", 1, "")</f>
        <v/>
      </c>
    </row>
    <row r="48" spans="1:21" ht="15" customHeight="1" x14ac:dyDescent="0.25">
      <c r="A48" s="75">
        <v>15</v>
      </c>
      <c r="B48" s="225"/>
      <c r="C48" s="43" t="s">
        <v>77</v>
      </c>
      <c r="D48" s="43" t="s">
        <v>44</v>
      </c>
      <c r="E48" s="201"/>
      <c r="F48" s="103" t="s">
        <v>22</v>
      </c>
      <c r="G48" s="204"/>
      <c r="H48" s="225"/>
      <c r="I48" s="51"/>
    </row>
    <row r="49" spans="1:21" ht="15" customHeight="1" x14ac:dyDescent="0.25">
      <c r="A49" s="76"/>
      <c r="B49" s="226"/>
      <c r="C49" s="44">
        <v>1200000</v>
      </c>
      <c r="D49" s="46" t="s">
        <v>27</v>
      </c>
      <c r="E49" s="202"/>
      <c r="F49" s="104" t="s">
        <v>562</v>
      </c>
      <c r="G49" s="204"/>
      <c r="H49" s="226"/>
      <c r="I49" s="51"/>
      <c r="J49" s="60" t="s">
        <v>64</v>
      </c>
      <c r="K49" s="99">
        <f>IF(J49="ACC",1,"")</f>
        <v>1</v>
      </c>
      <c r="L49" s="14" t="str">
        <f>IF(J49="C-USA", 1, "")</f>
        <v/>
      </c>
      <c r="M49" s="14" t="str">
        <f>IF(J49="B1G", 1, "")</f>
        <v/>
      </c>
      <c r="N49" s="14" t="str">
        <f>IF(J49="AAC", 1, "")</f>
        <v/>
      </c>
      <c r="O49" s="14" t="str">
        <f>IF(J49="B12", 1, "")</f>
        <v/>
      </c>
      <c r="P49" s="14" t="str">
        <f>IF(J49="MAC", 1, "")</f>
        <v/>
      </c>
      <c r="Q49" s="14" t="str">
        <f>IF(J49="MWC", 1, "")</f>
        <v/>
      </c>
      <c r="R49" s="14" t="str">
        <f>IF(J49="PAC-12", 1, "")</f>
        <v/>
      </c>
      <c r="S49" s="14" t="str">
        <f>IF(J49="SEC", 1, "")</f>
        <v/>
      </c>
      <c r="T49" s="14" t="str">
        <f>IF(J49="Sun Belt", 1, "")</f>
        <v/>
      </c>
      <c r="U49" s="14" t="str">
        <f>IF(J49="Ind", 1, "")</f>
        <v/>
      </c>
    </row>
    <row r="50" spans="1:21" ht="45" customHeight="1" x14ac:dyDescent="0.25">
      <c r="A50" s="77"/>
      <c r="B50" s="224">
        <v>16</v>
      </c>
      <c r="C50" s="42" t="s">
        <v>69</v>
      </c>
      <c r="D50" s="45">
        <v>42730</v>
      </c>
      <c r="E50" s="200" t="s">
        <v>173</v>
      </c>
      <c r="F50" s="102" t="s">
        <v>567</v>
      </c>
      <c r="G50" s="222" t="s">
        <v>7</v>
      </c>
      <c r="H50" s="205" t="s">
        <v>340</v>
      </c>
      <c r="I50" s="60" t="s">
        <v>64</v>
      </c>
      <c r="K50" s="99">
        <f>IF(I50="ACC", 1, "")</f>
        <v>1</v>
      </c>
      <c r="L50" s="14" t="str">
        <f>IF(I50="C-USA", 1, "")</f>
        <v/>
      </c>
      <c r="M50" s="14" t="str">
        <f>IF(I50="B1G", 1, "")</f>
        <v/>
      </c>
      <c r="N50" s="14" t="str">
        <f>IF(I50="AAC", 1, "")</f>
        <v/>
      </c>
      <c r="O50" s="14" t="str">
        <f>IF(I50="B12", 1, "")</f>
        <v/>
      </c>
      <c r="P50" s="14" t="str">
        <f>IF(I50="MAC", 1, "")</f>
        <v/>
      </c>
      <c r="Q50" s="14" t="str">
        <f>IF(I50="MWC", 1, "")</f>
        <v/>
      </c>
      <c r="R50" s="14" t="str">
        <f>IF(I50="PAC-12", 1, "")</f>
        <v/>
      </c>
      <c r="S50" s="14" t="str">
        <f>IF(I50="SEC", 1, "")</f>
        <v/>
      </c>
      <c r="T50" s="14" t="str">
        <f>IF(I50="Sun Belt", 1, "")</f>
        <v/>
      </c>
      <c r="U50" s="14" t="str">
        <f>IF(I50="Ind", 1, "")</f>
        <v/>
      </c>
    </row>
    <row r="51" spans="1:21" ht="45" customHeight="1" x14ac:dyDescent="0.25">
      <c r="A51" s="75">
        <v>16</v>
      </c>
      <c r="B51" s="225"/>
      <c r="C51" s="43" t="s">
        <v>70</v>
      </c>
      <c r="D51" s="43" t="s">
        <v>78</v>
      </c>
      <c r="E51" s="201"/>
      <c r="F51" s="103" t="s">
        <v>22</v>
      </c>
      <c r="G51" s="222"/>
      <c r="H51" s="206"/>
      <c r="I51" s="51"/>
    </row>
    <row r="52" spans="1:21" ht="45" customHeight="1" x14ac:dyDescent="0.25">
      <c r="A52" s="76"/>
      <c r="B52" s="226"/>
      <c r="C52" s="44">
        <v>1200000</v>
      </c>
      <c r="D52" s="46" t="s">
        <v>79</v>
      </c>
      <c r="E52" s="202"/>
      <c r="F52" s="104" t="s">
        <v>563</v>
      </c>
      <c r="G52" s="222"/>
      <c r="H52" s="207"/>
      <c r="I52" s="51"/>
      <c r="J52" s="62" t="s">
        <v>71</v>
      </c>
      <c r="K52" s="14" t="str">
        <f>IF(J52="ACC",1,"")</f>
        <v/>
      </c>
      <c r="L52" s="14" t="str">
        <f>IF(J52="C-USA", 1, "")</f>
        <v/>
      </c>
      <c r="M52" s="14" t="str">
        <f>IF(J52="B1G", 1, "")</f>
        <v/>
      </c>
      <c r="N52" s="14" t="str">
        <f>IF(J52="AAC", 1, "")</f>
        <v/>
      </c>
      <c r="O52" s="14" t="str">
        <f>IF(J52="B12", 1, "")</f>
        <v/>
      </c>
      <c r="P52" s="14" t="str">
        <f>IF(J52="MAC", 1, "")</f>
        <v/>
      </c>
      <c r="Q52" s="14" t="str">
        <f>IF(J52="MWC", 1, "")</f>
        <v/>
      </c>
      <c r="R52" s="14" t="str">
        <f>IF(J52="PAC-12", 1, "")</f>
        <v/>
      </c>
      <c r="S52" s="98">
        <f>IF(J52="SEC", 1, "")</f>
        <v>1</v>
      </c>
      <c r="T52" s="14" t="str">
        <f>IF(J52="Sun Belt", 1, "")</f>
        <v/>
      </c>
      <c r="U52" s="14" t="str">
        <f>IF(J52="Ind", 1, "")</f>
        <v/>
      </c>
    </row>
    <row r="53" spans="1:21" ht="15" customHeight="1" x14ac:dyDescent="0.25">
      <c r="A53" s="77"/>
      <c r="B53" s="224">
        <v>17</v>
      </c>
      <c r="C53" s="42" t="s">
        <v>65</v>
      </c>
      <c r="D53" s="45">
        <v>42731</v>
      </c>
      <c r="E53" s="200" t="s">
        <v>174</v>
      </c>
      <c r="F53" s="102" t="s">
        <v>566</v>
      </c>
      <c r="G53" s="229" t="s">
        <v>71</v>
      </c>
      <c r="H53" s="224" t="s">
        <v>508</v>
      </c>
      <c r="I53" s="51" t="s">
        <v>208</v>
      </c>
      <c r="K53" s="14" t="str">
        <f>IF(I53="ACC", 1, "")</f>
        <v/>
      </c>
      <c r="L53" s="14" t="str">
        <f>IF(I53="C-USA", 1, "")</f>
        <v/>
      </c>
      <c r="M53" s="14" t="str">
        <f>IF(I53="B1G", 1, "")</f>
        <v/>
      </c>
      <c r="N53" s="14" t="str">
        <f>IF(I53="AAC", 1, "")</f>
        <v/>
      </c>
      <c r="O53" s="14" t="str">
        <f>IF(I53="B12", 1, "")</f>
        <v/>
      </c>
      <c r="P53" s="14" t="str">
        <f>IF(I53="MAC", 1, "")</f>
        <v/>
      </c>
      <c r="Q53" s="14" t="str">
        <f>IF(I53="MWC", 1, "")</f>
        <v/>
      </c>
      <c r="R53" s="14" t="str">
        <f>IF(I53="PAC-12", 1, "")</f>
        <v/>
      </c>
      <c r="S53" s="14" t="str">
        <f>IF(I53="SEC", 1, "")</f>
        <v/>
      </c>
      <c r="T53" s="14" t="str">
        <f>IF(I53="Sun Belt", 1, "")</f>
        <v/>
      </c>
      <c r="U53" s="99">
        <f>IF(I53="Ind", 1, "")</f>
        <v>1</v>
      </c>
    </row>
    <row r="54" spans="1:21" ht="15" customHeight="1" x14ac:dyDescent="0.25">
      <c r="A54" s="75">
        <v>17</v>
      </c>
      <c r="B54" s="225"/>
      <c r="C54" s="43" t="s">
        <v>66</v>
      </c>
      <c r="D54" s="43" t="s">
        <v>20</v>
      </c>
      <c r="E54" s="201"/>
      <c r="F54" s="103" t="s">
        <v>22</v>
      </c>
      <c r="G54" s="229"/>
      <c r="H54" s="225"/>
      <c r="I54" s="51"/>
    </row>
    <row r="55" spans="1:21" ht="15" customHeight="1" x14ac:dyDescent="0.25">
      <c r="A55" s="76"/>
      <c r="B55" s="226"/>
      <c r="C55" s="44">
        <v>1100000</v>
      </c>
      <c r="D55" s="46" t="s">
        <v>27</v>
      </c>
      <c r="E55" s="202"/>
      <c r="F55" s="104" t="s">
        <v>568</v>
      </c>
      <c r="G55" s="229"/>
      <c r="H55" s="226"/>
      <c r="I55" s="51"/>
      <c r="J55" s="53" t="s">
        <v>137</v>
      </c>
      <c r="K55" s="14" t="str">
        <f>IF(J55="ACC",1,"")</f>
        <v/>
      </c>
      <c r="L55" s="98">
        <f>IF(J55="C-USA", 1, "")</f>
        <v>1</v>
      </c>
      <c r="M55" s="14" t="str">
        <f>IF(J55="B1G", 1, "")</f>
        <v/>
      </c>
      <c r="N55" s="14" t="str">
        <f>IF(J55="AAC", 1, "")</f>
        <v/>
      </c>
      <c r="O55" s="14" t="str">
        <f>IF(J55="B12", 1, "")</f>
        <v/>
      </c>
      <c r="P55" s="14" t="str">
        <f>IF(J55="MAC", 1, "")</f>
        <v/>
      </c>
      <c r="Q55" s="14" t="str">
        <f>IF(J55="MWC", 1, "")</f>
        <v/>
      </c>
      <c r="R55" s="14" t="str">
        <f>IF(J55="PAC-12", 1, "")</f>
        <v/>
      </c>
      <c r="S55" s="14" t="str">
        <f>IF(J55="SEC", 1, "")</f>
        <v/>
      </c>
      <c r="T55" s="14" t="str">
        <f>IF(J55="Sun Belt", 1, "")</f>
        <v/>
      </c>
      <c r="U55" s="14" t="str">
        <f>IF(J55="Ind", 1, "")</f>
        <v/>
      </c>
    </row>
    <row r="56" spans="1:21" ht="15" customHeight="1" x14ac:dyDescent="0.25">
      <c r="A56" s="77"/>
      <c r="B56" s="224">
        <v>18</v>
      </c>
      <c r="C56" s="42" t="s">
        <v>74</v>
      </c>
      <c r="D56" s="45">
        <v>42731</v>
      </c>
      <c r="E56" s="200" t="s">
        <v>171</v>
      </c>
      <c r="F56" s="102" t="s">
        <v>569</v>
      </c>
      <c r="G56" s="219" t="s">
        <v>23</v>
      </c>
      <c r="H56" s="224" t="s">
        <v>509</v>
      </c>
      <c r="I56" s="60" t="s">
        <v>64</v>
      </c>
      <c r="K56" s="99">
        <f>IF(I56="ACC", 1, "")</f>
        <v>1</v>
      </c>
      <c r="L56" s="14" t="str">
        <f>IF(I56="C-USA", 1, "")</f>
        <v/>
      </c>
      <c r="M56" s="14" t="str">
        <f>IF(I56="B1G", 1, "")</f>
        <v/>
      </c>
      <c r="N56" s="14" t="str">
        <f>IF(I56="AAC", 1, "")</f>
        <v/>
      </c>
      <c r="O56" s="14" t="str">
        <f>IF(I56="B12", 1, "")</f>
        <v/>
      </c>
      <c r="P56" s="14" t="str">
        <f>IF(I56="MAC", 1, "")</f>
        <v/>
      </c>
      <c r="Q56" s="14" t="str">
        <f>IF(I56="MWC", 1, "")</f>
        <v/>
      </c>
      <c r="R56" s="14" t="str">
        <f>IF(I56="PAC-12", 1, "")</f>
        <v/>
      </c>
      <c r="S56" s="14" t="str">
        <f>IF(I56="SEC", 1, "")</f>
        <v/>
      </c>
      <c r="T56" s="14" t="str">
        <f>IF(I56="Sun Belt", 1, "")</f>
        <v/>
      </c>
      <c r="U56" s="14" t="str">
        <f>IF(I56="Ind", 1, "")</f>
        <v/>
      </c>
    </row>
    <row r="57" spans="1:21" ht="15" customHeight="1" x14ac:dyDescent="0.25">
      <c r="A57" s="75">
        <v>18</v>
      </c>
      <c r="B57" s="225"/>
      <c r="C57" s="43" t="s">
        <v>75</v>
      </c>
      <c r="D57" s="43" t="s">
        <v>32</v>
      </c>
      <c r="E57" s="201"/>
      <c r="F57" s="103" t="s">
        <v>22</v>
      </c>
      <c r="G57" s="219"/>
      <c r="H57" s="225"/>
      <c r="I57" s="51"/>
    </row>
    <row r="58" spans="1:21" ht="15" customHeight="1" x14ac:dyDescent="0.25">
      <c r="A58" s="76"/>
      <c r="B58" s="226"/>
      <c r="C58" s="44">
        <v>1000000</v>
      </c>
      <c r="D58" s="46" t="s">
        <v>27</v>
      </c>
      <c r="E58" s="202"/>
      <c r="F58" s="104" t="s">
        <v>570</v>
      </c>
      <c r="G58" s="219"/>
      <c r="H58" s="226"/>
      <c r="I58" s="51"/>
      <c r="J58" s="61" t="s">
        <v>138</v>
      </c>
      <c r="K58" s="14" t="str">
        <f>IF(J58="ACC",1,"")</f>
        <v/>
      </c>
      <c r="L58" s="14" t="str">
        <f>IF(J58="C-USA", 1, "")</f>
        <v/>
      </c>
      <c r="M58" s="14" t="str">
        <f>IF(J58="B1G", 1, "")</f>
        <v/>
      </c>
      <c r="N58" s="98">
        <f>IF(J58="AAC", 1, "")</f>
        <v>1</v>
      </c>
      <c r="O58" s="14" t="str">
        <f>IF(J58="B12", 1, "")</f>
        <v/>
      </c>
      <c r="P58" s="14" t="str">
        <f>IF(J58="MAC", 1, "")</f>
        <v/>
      </c>
      <c r="Q58" s="14" t="str">
        <f>IF(J58="MWC", 1, "")</f>
        <v/>
      </c>
      <c r="R58" s="14" t="str">
        <f>IF(J58="PAC-12", 1, "")</f>
        <v/>
      </c>
      <c r="S58" s="14" t="str">
        <f>IF(J58="SEC", 1, "")</f>
        <v/>
      </c>
      <c r="T58" s="14" t="str">
        <f>IF(J58="Sun Belt", 1, "")</f>
        <v/>
      </c>
      <c r="U58" s="14" t="str">
        <f>IF(J58="Ind", 1, "")</f>
        <v/>
      </c>
    </row>
    <row r="59" spans="1:21" ht="15" customHeight="1" x14ac:dyDescent="0.25">
      <c r="A59" s="77"/>
      <c r="B59" s="224">
        <v>19</v>
      </c>
      <c r="C59" s="42" t="s">
        <v>93</v>
      </c>
      <c r="D59" s="45">
        <v>42731</v>
      </c>
      <c r="E59" s="200" t="s">
        <v>175</v>
      </c>
      <c r="F59" s="102" t="s">
        <v>571</v>
      </c>
      <c r="G59" s="227" t="s">
        <v>64</v>
      </c>
      <c r="H59" s="224" t="s">
        <v>510</v>
      </c>
      <c r="I59" s="59" t="s">
        <v>7</v>
      </c>
      <c r="K59" s="14" t="str">
        <f>IF(I59="ACC", 1, "")</f>
        <v/>
      </c>
      <c r="L59" s="14" t="str">
        <f>IF(I59="C-USA", 1, "")</f>
        <v/>
      </c>
      <c r="M59" s="99">
        <f>IF(I59="B1G", 1, "")</f>
        <v>1</v>
      </c>
      <c r="N59" s="14" t="str">
        <f>IF(I59="AAC", 1, "")</f>
        <v/>
      </c>
      <c r="O59" s="14" t="str">
        <f>IF(I59="B12", 1, "")</f>
        <v/>
      </c>
      <c r="P59" s="14" t="str">
        <f>IF(I59="MAC", 1, "")</f>
        <v/>
      </c>
      <c r="Q59" s="14" t="str">
        <f>IF(I59="MWC", 1, "")</f>
        <v/>
      </c>
      <c r="R59" s="14" t="str">
        <f>IF(I59="PAC-12", 1, "")</f>
        <v/>
      </c>
      <c r="S59" s="14" t="str">
        <f>IF(I59="SEC", 1, "")</f>
        <v/>
      </c>
      <c r="T59" s="14" t="str">
        <f>IF(I59="Sun Belt", 1, "")</f>
        <v/>
      </c>
      <c r="U59" s="14" t="str">
        <f>IF(I59="Ind", 1, "")</f>
        <v/>
      </c>
    </row>
    <row r="60" spans="1:21" ht="15" customHeight="1" x14ac:dyDescent="0.25">
      <c r="A60" s="75">
        <v>19</v>
      </c>
      <c r="B60" s="225"/>
      <c r="C60" s="43" t="s">
        <v>50</v>
      </c>
      <c r="D60" s="43" t="s">
        <v>48</v>
      </c>
      <c r="E60" s="201"/>
      <c r="F60" s="103" t="s">
        <v>22</v>
      </c>
      <c r="G60" s="227"/>
      <c r="H60" s="225"/>
      <c r="I60" s="51"/>
    </row>
    <row r="61" spans="1:21" ht="15" customHeight="1" x14ac:dyDescent="0.25">
      <c r="A61" s="76"/>
      <c r="B61" s="226"/>
      <c r="C61" s="44">
        <v>2825000</v>
      </c>
      <c r="D61" s="46" t="s">
        <v>27</v>
      </c>
      <c r="E61" s="202"/>
      <c r="F61" s="104" t="s">
        <v>572</v>
      </c>
      <c r="G61" s="227"/>
      <c r="H61" s="226"/>
      <c r="I61" s="51"/>
      <c r="J61" s="25" t="s">
        <v>34</v>
      </c>
      <c r="K61" s="14" t="str">
        <f>IF(J61="ACC",1,"")</f>
        <v/>
      </c>
      <c r="L61" s="14" t="str">
        <f>IF(J61="C-USA", 1, "")</f>
        <v/>
      </c>
      <c r="M61" s="14" t="str">
        <f>IF(J61="B1G", 1, "")</f>
        <v/>
      </c>
      <c r="N61" s="14" t="str">
        <f>IF(J61="AAC", 1, "")</f>
        <v/>
      </c>
      <c r="O61" s="14" t="str">
        <f>IF(J61="B12", 1, "")</f>
        <v/>
      </c>
      <c r="P61" s="14" t="str">
        <f>IF(J61="MAC", 1, "")</f>
        <v/>
      </c>
      <c r="Q61" s="14" t="str">
        <f>IF(J61="MWC", 1, "")</f>
        <v/>
      </c>
      <c r="R61" s="98">
        <f>IF(J61="PAC-12", 1, "")</f>
        <v>1</v>
      </c>
      <c r="S61" s="14" t="str">
        <f>IF(J61="SEC", 1, "")</f>
        <v/>
      </c>
      <c r="T61" s="14" t="str">
        <f>IF(J61="Sun Belt", 1, "")</f>
        <v/>
      </c>
      <c r="U61" s="14" t="str">
        <f>IF(J61="Ind", 1, "")</f>
        <v/>
      </c>
    </row>
    <row r="62" spans="1:21" ht="15" customHeight="1" x14ac:dyDescent="0.25">
      <c r="A62" s="77"/>
      <c r="B62" s="224">
        <v>20</v>
      </c>
      <c r="C62" s="42" t="s">
        <v>144</v>
      </c>
      <c r="D62" s="45">
        <v>42731</v>
      </c>
      <c r="E62" s="200" t="s">
        <v>177</v>
      </c>
      <c r="F62" s="102" t="s">
        <v>573</v>
      </c>
      <c r="G62" s="223" t="s">
        <v>138</v>
      </c>
      <c r="H62" s="224" t="s">
        <v>511</v>
      </c>
      <c r="I62" s="70" t="s">
        <v>141</v>
      </c>
      <c r="K62" s="14" t="str">
        <f>IF(I62="ACC", 1, "")</f>
        <v/>
      </c>
      <c r="L62" s="14" t="str">
        <f>IF(I62="C-USA", 1, "")</f>
        <v/>
      </c>
      <c r="M62" s="14" t="str">
        <f>IF(I62="B1G", 1, "")</f>
        <v/>
      </c>
      <c r="N62" s="14" t="str">
        <f>IF(I62="AAC", 1, "")</f>
        <v/>
      </c>
      <c r="O62" s="99">
        <f>IF(I62="B12", 1, "")</f>
        <v>1</v>
      </c>
      <c r="P62" s="14" t="str">
        <f>IF(I62="MAC", 1, "")</f>
        <v/>
      </c>
      <c r="Q62" s="14" t="str">
        <f>IF(I62="MWC", 1, "")</f>
        <v/>
      </c>
      <c r="R62" s="14" t="str">
        <f>IF(I62="PAC-12", 1, "")</f>
        <v/>
      </c>
      <c r="S62" s="14" t="str">
        <f>IF(I62="SEC", 1, "")</f>
        <v/>
      </c>
      <c r="T62" s="14" t="str">
        <f>IF(I62="Sun Belt", 1, "")</f>
        <v/>
      </c>
      <c r="U62" s="14" t="str">
        <f>IF(I62="Ind", 1, "")</f>
        <v/>
      </c>
    </row>
    <row r="63" spans="1:21" ht="15" customHeight="1" x14ac:dyDescent="0.25">
      <c r="A63" s="75">
        <v>20</v>
      </c>
      <c r="B63" s="225"/>
      <c r="C63" s="43" t="s">
        <v>176</v>
      </c>
      <c r="D63" s="43" t="s">
        <v>115</v>
      </c>
      <c r="E63" s="201"/>
      <c r="F63" s="103" t="s">
        <v>22</v>
      </c>
      <c r="G63" s="223"/>
      <c r="H63" s="225"/>
      <c r="I63" s="51"/>
    </row>
    <row r="64" spans="1:21" ht="15" customHeight="1" x14ac:dyDescent="0.25">
      <c r="A64" s="76"/>
      <c r="B64" s="226"/>
      <c r="C64" s="44">
        <v>3325000</v>
      </c>
      <c r="D64" s="46" t="s">
        <v>27</v>
      </c>
      <c r="E64" s="202"/>
      <c r="F64" s="104" t="s">
        <v>574</v>
      </c>
      <c r="G64" s="223"/>
      <c r="H64" s="226"/>
      <c r="I64" s="51"/>
      <c r="J64" s="65" t="s">
        <v>28</v>
      </c>
      <c r="K64" s="14" t="str">
        <f>IF(J64="ACC",1,"")</f>
        <v/>
      </c>
      <c r="L64" s="14" t="str">
        <f>IF(J64="C-USA", 1, "")</f>
        <v/>
      </c>
      <c r="M64" s="14" t="str">
        <f>IF(J64="B1G", 1, "")</f>
        <v/>
      </c>
      <c r="N64" s="14" t="str">
        <f>IF(J64="AAC", 1, "")</f>
        <v/>
      </c>
      <c r="O64" s="14" t="str">
        <f>IF(J64="B12", 1, "")</f>
        <v/>
      </c>
      <c r="P64" s="14" t="str">
        <f>IF(J64="MAC", 1, "")</f>
        <v/>
      </c>
      <c r="Q64" s="98">
        <f>IF(J64="MWC", 1, "")</f>
        <v>1</v>
      </c>
      <c r="R64" s="14" t="str">
        <f>IF(J64="PAC-12", 1, "")</f>
        <v/>
      </c>
      <c r="S64" s="14" t="str">
        <f>IF(J64="SEC", 1, "")</f>
        <v/>
      </c>
      <c r="T64" s="14" t="str">
        <f>IF(J64="Sun Belt", 1, "")</f>
        <v/>
      </c>
      <c r="U64" s="14" t="str">
        <f>IF(J64="Ind", 1, "")</f>
        <v/>
      </c>
    </row>
    <row r="65" spans="1:21" ht="15" customHeight="1" x14ac:dyDescent="0.25">
      <c r="A65" s="77"/>
      <c r="B65" s="224">
        <v>21</v>
      </c>
      <c r="C65" s="42" t="s">
        <v>67</v>
      </c>
      <c r="D65" s="45">
        <v>42732</v>
      </c>
      <c r="E65" s="200" t="s">
        <v>172</v>
      </c>
      <c r="F65" s="102" t="s">
        <v>577</v>
      </c>
      <c r="G65" s="228" t="s">
        <v>141</v>
      </c>
      <c r="H65" s="224" t="s">
        <v>512</v>
      </c>
      <c r="I65" s="60" t="s">
        <v>64</v>
      </c>
      <c r="K65" s="98">
        <f>IF(I65="ACC", 1, "")</f>
        <v>1</v>
      </c>
      <c r="L65" s="14" t="str">
        <f>IF(I65="C-USA", 1, "")</f>
        <v/>
      </c>
      <c r="M65" s="14" t="str">
        <f>IF(I65="B1G", 1, "")</f>
        <v/>
      </c>
      <c r="N65" s="14" t="str">
        <f>IF(I65="AAC", 1, "")</f>
        <v/>
      </c>
      <c r="O65" s="14" t="str">
        <f>IF(I65="B12", 1, "")</f>
        <v/>
      </c>
      <c r="P65" s="14" t="str">
        <f>IF(I65="MAC", 1, "")</f>
        <v/>
      </c>
      <c r="Q65" s="14" t="str">
        <f>IF(I65="MWC", 1, "")</f>
        <v/>
      </c>
      <c r="R65" s="14" t="str">
        <f>IF(I65="PAC-12", 1, "")</f>
        <v/>
      </c>
      <c r="S65" s="14" t="str">
        <f>IF(I65="SEC", 1, "")</f>
        <v/>
      </c>
      <c r="T65" s="14" t="str">
        <f>IF(I65="Sun Belt", 1, "")</f>
        <v/>
      </c>
      <c r="U65" s="14" t="str">
        <f>IF(I65="Ind", 1, "")</f>
        <v/>
      </c>
    </row>
    <row r="66" spans="1:21" ht="15" customHeight="1" x14ac:dyDescent="0.25">
      <c r="A66" s="75">
        <v>21</v>
      </c>
      <c r="B66" s="225"/>
      <c r="C66" s="43" t="s">
        <v>68</v>
      </c>
      <c r="D66" s="43" t="s">
        <v>26</v>
      </c>
      <c r="E66" s="201"/>
      <c r="F66" s="103" t="s">
        <v>22</v>
      </c>
      <c r="G66" s="228"/>
      <c r="H66" s="225"/>
      <c r="I66" s="51"/>
    </row>
    <row r="67" spans="1:21" ht="15" customHeight="1" x14ac:dyDescent="0.25">
      <c r="A67" s="76"/>
      <c r="B67" s="226"/>
      <c r="C67" s="44">
        <v>2000000</v>
      </c>
      <c r="D67" s="46" t="s">
        <v>27</v>
      </c>
      <c r="E67" s="202"/>
      <c r="F67" s="104" t="s">
        <v>578</v>
      </c>
      <c r="G67" s="228"/>
      <c r="H67" s="226"/>
      <c r="I67" s="51"/>
      <c r="J67" s="59" t="s">
        <v>7</v>
      </c>
      <c r="K67" s="14" t="str">
        <f>IF(J67="ACC",1,"")</f>
        <v/>
      </c>
      <c r="L67" s="14" t="str">
        <f>IF(J67="C-USA", 1, "")</f>
        <v/>
      </c>
      <c r="M67" s="99">
        <f>IF(J67="B1G", 1, "")</f>
        <v>1</v>
      </c>
      <c r="N67" s="14" t="str">
        <f>IF(J67="AAC", 1, "")</f>
        <v/>
      </c>
      <c r="O67" s="14" t="str">
        <f>IF(J67="B12", 1, "")</f>
        <v/>
      </c>
      <c r="P67" s="14" t="str">
        <f>IF(J67="MAC", 1, "")</f>
        <v/>
      </c>
      <c r="Q67" s="14" t="str">
        <f>IF(J67="MWC", 1, "")</f>
        <v/>
      </c>
      <c r="R67" s="14" t="str">
        <f>IF(J67="PAC-12", 1, "")</f>
        <v/>
      </c>
      <c r="S67" s="14" t="str">
        <f>IF(J67="SEC", 1, "")</f>
        <v/>
      </c>
      <c r="T67" s="14" t="str">
        <f>IF(J67="Sun Belt", 1, "")</f>
        <v/>
      </c>
      <c r="U67" s="14" t="str">
        <f>IF(J67="Ind", 1, "")</f>
        <v/>
      </c>
    </row>
    <row r="68" spans="1:21" ht="15" customHeight="1" x14ac:dyDescent="0.25">
      <c r="A68" s="77"/>
      <c r="B68" s="224">
        <v>22</v>
      </c>
      <c r="C68" s="42" t="s">
        <v>83</v>
      </c>
      <c r="D68" s="45">
        <v>42732</v>
      </c>
      <c r="E68" s="200" t="s">
        <v>178</v>
      </c>
      <c r="F68" s="102" t="s">
        <v>575</v>
      </c>
      <c r="G68" s="229" t="s">
        <v>71</v>
      </c>
      <c r="H68" s="224" t="s">
        <v>513</v>
      </c>
      <c r="I68" s="60" t="s">
        <v>64</v>
      </c>
      <c r="K68" s="99">
        <f>IF(I68="ACC", 1, "")</f>
        <v>1</v>
      </c>
      <c r="L68" s="14" t="str">
        <f>IF(I68="C-USA", 1, "")</f>
        <v/>
      </c>
      <c r="M68" s="14" t="str">
        <f>IF(I68="B1G", 1, "")</f>
        <v/>
      </c>
      <c r="N68" s="14" t="str">
        <f>IF(H68="B12", 1, "")</f>
        <v/>
      </c>
      <c r="O68" s="14" t="str">
        <f>IF(I68="B12", 1, "")</f>
        <v/>
      </c>
      <c r="P68" s="14" t="str">
        <f>IF(I68="MAC", 1, "")</f>
        <v/>
      </c>
      <c r="Q68" s="14" t="str">
        <f>IF(I68="MWC", 1, "")</f>
        <v/>
      </c>
      <c r="R68" s="14" t="str">
        <f>IF(I68="PAC-12", 1, "")</f>
        <v/>
      </c>
      <c r="S68" s="14" t="str">
        <f>IF(I68="SEC", 1, "")</f>
        <v/>
      </c>
      <c r="T68" s="14" t="str">
        <f>IF(I68="Sun Belt", 1, "")</f>
        <v/>
      </c>
      <c r="U68" s="14" t="str">
        <f>IF(I68="Ind", 1, "")</f>
        <v/>
      </c>
    </row>
    <row r="69" spans="1:21" ht="15" customHeight="1" x14ac:dyDescent="0.25">
      <c r="A69" s="75">
        <v>22</v>
      </c>
      <c r="B69" s="225"/>
      <c r="C69" s="43" t="s">
        <v>19</v>
      </c>
      <c r="D69" s="43" t="s">
        <v>38</v>
      </c>
      <c r="E69" s="201"/>
      <c r="F69" s="103" t="s">
        <v>22</v>
      </c>
      <c r="G69" s="229"/>
      <c r="H69" s="225"/>
      <c r="I69" s="51"/>
    </row>
    <row r="70" spans="1:21" ht="15" customHeight="1" x14ac:dyDescent="0.25">
      <c r="A70" s="76"/>
      <c r="B70" s="226"/>
      <c r="C70" s="44">
        <v>2275000</v>
      </c>
      <c r="D70" s="46" t="s">
        <v>27</v>
      </c>
      <c r="E70" s="202"/>
      <c r="F70" s="104" t="s">
        <v>576</v>
      </c>
      <c r="G70" s="229"/>
      <c r="H70" s="226"/>
      <c r="I70" s="51"/>
      <c r="J70" s="70" t="s">
        <v>141</v>
      </c>
      <c r="K70" s="14" t="str">
        <f>IF(J70="ACC",1,"")</f>
        <v/>
      </c>
      <c r="L70" s="14" t="str">
        <f>IF(J70="C-USA", 1, "")</f>
        <v/>
      </c>
      <c r="M70" s="14" t="str">
        <f>IF(J70="B1G", 1, "")</f>
        <v/>
      </c>
      <c r="N70" s="14" t="str">
        <f>IF(J70="AAC", 1, "")</f>
        <v/>
      </c>
      <c r="O70" s="98">
        <f>IF(J70="B12", 1, "")</f>
        <v>1</v>
      </c>
      <c r="P70" s="14" t="str">
        <f>IF(J70="MAC", 1, "")</f>
        <v/>
      </c>
      <c r="Q70" s="14" t="str">
        <f>IF(J70="MWC", 1, "")</f>
        <v/>
      </c>
      <c r="R70" s="14" t="str">
        <f>IF(J70="PAC-12", 1, "")</f>
        <v/>
      </c>
      <c r="S70" s="14" t="str">
        <f>IF(J70="SEC", 1, "")</f>
        <v/>
      </c>
      <c r="T70" s="14" t="str">
        <f>IF(J70="Sun Belt", 1, "")</f>
        <v/>
      </c>
      <c r="U70" s="14" t="str">
        <f>IF(J70="Ind", 1, "")</f>
        <v/>
      </c>
    </row>
    <row r="71" spans="1:21" ht="15" customHeight="1" x14ac:dyDescent="0.25">
      <c r="A71" s="77"/>
      <c r="B71" s="224">
        <v>23</v>
      </c>
      <c r="C71" s="42" t="s">
        <v>72</v>
      </c>
      <c r="D71" s="45">
        <v>42732</v>
      </c>
      <c r="E71" s="200" t="s">
        <v>175</v>
      </c>
      <c r="F71" s="102" t="s">
        <v>564</v>
      </c>
      <c r="G71" s="229" t="s">
        <v>71</v>
      </c>
      <c r="H71" s="205" t="s">
        <v>514</v>
      </c>
      <c r="I71" s="59" t="s">
        <v>7</v>
      </c>
      <c r="K71" s="14" t="str">
        <f>IF(I71="ACC", 1, "")</f>
        <v/>
      </c>
      <c r="L71" s="14" t="str">
        <f>IF(I71="C-USA", 1, "")</f>
        <v/>
      </c>
      <c r="M71" s="98">
        <f>IF(I71="B1G", 1, "")</f>
        <v>1</v>
      </c>
      <c r="N71" s="14" t="str">
        <f>IF(I71="AAC", 1, "")</f>
        <v/>
      </c>
      <c r="O71" s="14" t="str">
        <f>IF(I71="B12", 1, "")</f>
        <v/>
      </c>
      <c r="P71" s="14" t="str">
        <f>IF(I71="MAC", 1, "")</f>
        <v/>
      </c>
      <c r="Q71" s="14" t="str">
        <f>IF(I71="MWC", 1, "")</f>
        <v/>
      </c>
      <c r="R71" s="14" t="str">
        <f>IF(I71="PAC-12", 1, "")</f>
        <v/>
      </c>
      <c r="S71" s="14" t="str">
        <f>IF(I71="SEC", 1, "")</f>
        <v/>
      </c>
      <c r="T71" s="14" t="str">
        <f>IF(I71="Sun Belt", 1, "")</f>
        <v/>
      </c>
      <c r="U71" s="14" t="str">
        <f>IF(I71="Ind", 1, "")</f>
        <v/>
      </c>
    </row>
    <row r="72" spans="1:21" ht="15" customHeight="1" x14ac:dyDescent="0.25">
      <c r="A72" s="75">
        <v>23</v>
      </c>
      <c r="B72" s="225"/>
      <c r="C72" s="43" t="s">
        <v>73</v>
      </c>
      <c r="D72" s="43" t="s">
        <v>107</v>
      </c>
      <c r="E72" s="201"/>
      <c r="F72" s="103" t="s">
        <v>22</v>
      </c>
      <c r="G72" s="229"/>
      <c r="H72" s="206"/>
      <c r="I72" s="51"/>
    </row>
    <row r="73" spans="1:21" ht="15" customHeight="1" x14ac:dyDescent="0.25">
      <c r="A73" s="76"/>
      <c r="B73" s="226"/>
      <c r="C73" s="44">
        <v>2212500</v>
      </c>
      <c r="D73" s="46" t="s">
        <v>179</v>
      </c>
      <c r="E73" s="202"/>
      <c r="F73" s="104" t="s">
        <v>565</v>
      </c>
      <c r="G73" s="229"/>
      <c r="H73" s="207"/>
      <c r="I73" s="51"/>
      <c r="J73" s="25" t="s">
        <v>34</v>
      </c>
      <c r="K73" s="14" t="str">
        <f>IF(J73="ACC",1,"")</f>
        <v/>
      </c>
      <c r="L73" s="14" t="str">
        <f>IF(J73="C-USA", 1, "")</f>
        <v/>
      </c>
      <c r="M73" s="14" t="str">
        <f>IF(J73="B1G", 1, "")</f>
        <v/>
      </c>
      <c r="N73" s="14" t="str">
        <f>IF(J73="AAC", 1, "")</f>
        <v/>
      </c>
      <c r="O73" s="14" t="str">
        <f>IF(J73="B12", 1, "")</f>
        <v/>
      </c>
      <c r="P73" s="14" t="str">
        <f>IF(J73="MAC", 1, "")</f>
        <v/>
      </c>
      <c r="Q73" s="14" t="str">
        <f>IF(J73="MWC", 1, "")</f>
        <v/>
      </c>
      <c r="R73" s="99">
        <f>IF(J73="PAC-12", 1, "")</f>
        <v>1</v>
      </c>
      <c r="S73" s="14" t="str">
        <f>IF(J73="SEC", 1, "")</f>
        <v/>
      </c>
      <c r="T73" s="14" t="str">
        <f>IF(J73="Sun Belt", 1, "")</f>
        <v/>
      </c>
      <c r="U73" s="14" t="str">
        <f>IF(J73="Ind", 1, "")</f>
        <v/>
      </c>
    </row>
    <row r="74" spans="1:21" ht="45" customHeight="1" x14ac:dyDescent="0.25">
      <c r="A74" s="77"/>
      <c r="B74" s="224">
        <v>24</v>
      </c>
      <c r="C74" s="42" t="s">
        <v>84</v>
      </c>
      <c r="D74" s="45">
        <v>42732</v>
      </c>
      <c r="E74" s="200" t="s">
        <v>180</v>
      </c>
      <c r="F74" s="102" t="s">
        <v>580</v>
      </c>
      <c r="G74" s="222" t="s">
        <v>7</v>
      </c>
      <c r="H74" s="205" t="s">
        <v>227</v>
      </c>
      <c r="I74" s="70" t="s">
        <v>141</v>
      </c>
      <c r="K74" s="14" t="str">
        <f>IF(I74="ACC", 1, "")</f>
        <v/>
      </c>
      <c r="L74" s="14" t="str">
        <f>IF(I74="C-USA", 1, "")</f>
        <v/>
      </c>
      <c r="M74" s="14" t="str">
        <f>IF(I74="B1G", 1, "")</f>
        <v/>
      </c>
      <c r="N74" s="14" t="str">
        <f>IF(I74="AAC", 1, "")</f>
        <v/>
      </c>
      <c r="O74" s="99">
        <f>IF(I74="B12", 1, "")</f>
        <v>1</v>
      </c>
      <c r="P74" s="14" t="str">
        <f>IF(I74="MAC", 1, "")</f>
        <v/>
      </c>
      <c r="Q74" s="14" t="str">
        <f>IF(I74="MWC", 1, "")</f>
        <v/>
      </c>
      <c r="R74" s="14" t="str">
        <f>IF(I74="PAC-12", 1, "")</f>
        <v/>
      </c>
      <c r="S74" s="14" t="str">
        <f>IF(I74="SEC", 1, "")</f>
        <v/>
      </c>
      <c r="T74" s="14" t="str">
        <f>IF(I74="Sun Belt", 1, "")</f>
        <v/>
      </c>
      <c r="U74" s="14" t="str">
        <f>IF(I74="Ind", 1, "")</f>
        <v/>
      </c>
    </row>
    <row r="75" spans="1:21" ht="45" customHeight="1" x14ac:dyDescent="0.25">
      <c r="A75" s="75">
        <v>24</v>
      </c>
      <c r="B75" s="225"/>
      <c r="C75" s="43" t="s">
        <v>85</v>
      </c>
      <c r="D75" s="43" t="s">
        <v>41</v>
      </c>
      <c r="E75" s="201"/>
      <c r="F75" s="103" t="s">
        <v>22</v>
      </c>
      <c r="G75" s="222"/>
      <c r="H75" s="206"/>
      <c r="I75" s="51"/>
    </row>
    <row r="76" spans="1:21" ht="45" customHeight="1" x14ac:dyDescent="0.25">
      <c r="A76" s="76"/>
      <c r="B76" s="226"/>
      <c r="C76" s="44">
        <v>3000000</v>
      </c>
      <c r="D76" s="46" t="s">
        <v>27</v>
      </c>
      <c r="E76" s="202"/>
      <c r="F76" s="104" t="s">
        <v>579</v>
      </c>
      <c r="G76" s="222"/>
      <c r="H76" s="207"/>
      <c r="I76" s="51"/>
      <c r="J76" s="62" t="s">
        <v>71</v>
      </c>
      <c r="K76" s="14" t="str">
        <f>IF(J76="ACC",1,"")</f>
        <v/>
      </c>
      <c r="L76" s="14" t="str">
        <f>IF(J76="C-USA", 1, "")</f>
        <v/>
      </c>
      <c r="M76" s="14" t="str">
        <f>IF(J76="B1G", 1, "")</f>
        <v/>
      </c>
      <c r="N76" s="14" t="str">
        <f>IF(J76="AAC", 1, "")</f>
        <v/>
      </c>
      <c r="O76" s="14" t="str">
        <f>IF(J76="B12", 1, "")</f>
        <v/>
      </c>
      <c r="P76" s="14" t="str">
        <f>IF(J76="MAC", 1, "")</f>
        <v/>
      </c>
      <c r="Q76" s="14" t="str">
        <f>IF(J76="MWC", 1, "")</f>
        <v/>
      </c>
      <c r="R76" s="14" t="str">
        <f>IF(J76="PAC-12", 1, "")</f>
        <v/>
      </c>
      <c r="S76" s="98">
        <f>IF(J76="SEC", 1, "")</f>
        <v>1</v>
      </c>
      <c r="T76" s="14" t="str">
        <f>IF(J76="Sun Belt", 1, "")</f>
        <v/>
      </c>
      <c r="U76" s="14" t="str">
        <f>IF(J76="Ind", 1, "")</f>
        <v/>
      </c>
    </row>
    <row r="77" spans="1:21" ht="15" customHeight="1" x14ac:dyDescent="0.25">
      <c r="A77" s="77"/>
      <c r="B77" s="224">
        <v>25</v>
      </c>
      <c r="C77" s="42" t="s">
        <v>86</v>
      </c>
      <c r="D77" s="45">
        <v>42733</v>
      </c>
      <c r="E77" s="200" t="s">
        <v>181</v>
      </c>
      <c r="F77" s="102" t="s">
        <v>583</v>
      </c>
      <c r="G77" s="220" t="s">
        <v>28</v>
      </c>
      <c r="H77" s="224" t="s">
        <v>515</v>
      </c>
      <c r="I77" s="61" t="s">
        <v>138</v>
      </c>
      <c r="K77" s="14" t="str">
        <f>IF(I77="ACC", 1, "")</f>
        <v/>
      </c>
      <c r="L77" s="14" t="str">
        <f>IF(I77="C-USA", 1, "")</f>
        <v/>
      </c>
      <c r="M77" s="14" t="str">
        <f>IF(I77="B1G", 1, "")</f>
        <v/>
      </c>
      <c r="N77" s="99">
        <f>IF(I77="AAC", 1, "")</f>
        <v>1</v>
      </c>
      <c r="O77" s="14" t="str">
        <f>IF(I77="B12", 1, "")</f>
        <v/>
      </c>
      <c r="P77" s="14" t="str">
        <f>IF(I77="MAC", 1, "")</f>
        <v/>
      </c>
      <c r="Q77" s="14" t="str">
        <f>IF(I77="MWC", 1, "")</f>
        <v/>
      </c>
      <c r="R77" s="14" t="str">
        <f>IF(I77="PAC-12", 1, "")</f>
        <v/>
      </c>
      <c r="S77" s="14" t="str">
        <f>IF(I77="SEC", 1, "")</f>
        <v/>
      </c>
      <c r="T77" s="14" t="str">
        <f>IF(I77="Sun Belt", 1, "")</f>
        <v/>
      </c>
      <c r="U77" s="14" t="str">
        <f>IF(I77="Ind", 1, "")</f>
        <v/>
      </c>
    </row>
    <row r="78" spans="1:21" ht="15" customHeight="1" x14ac:dyDescent="0.25">
      <c r="A78" s="75">
        <v>25</v>
      </c>
      <c r="B78" s="225"/>
      <c r="C78" s="43" t="s">
        <v>87</v>
      </c>
      <c r="D78" s="43" t="s">
        <v>26</v>
      </c>
      <c r="E78" s="201"/>
      <c r="F78" s="103" t="s">
        <v>22</v>
      </c>
      <c r="G78" s="220"/>
      <c r="H78" s="225"/>
      <c r="I78" s="51"/>
    </row>
    <row r="79" spans="1:21" ht="15" customHeight="1" x14ac:dyDescent="0.25">
      <c r="A79" s="76"/>
      <c r="B79" s="226"/>
      <c r="C79" s="46" t="s">
        <v>88</v>
      </c>
      <c r="D79" s="46" t="s">
        <v>27</v>
      </c>
      <c r="E79" s="202"/>
      <c r="F79" s="104" t="s">
        <v>584</v>
      </c>
      <c r="G79" s="220"/>
      <c r="H79" s="226"/>
      <c r="I79" s="51"/>
      <c r="J79" s="62" t="s">
        <v>71</v>
      </c>
      <c r="K79" s="14" t="str">
        <f>IF(J79="ACC",1,"")</f>
        <v/>
      </c>
      <c r="L79" s="14" t="str">
        <f>IF(J79="C-USA", 1, "")</f>
        <v/>
      </c>
      <c r="M79" s="14" t="str">
        <f>IF(J79="B1G", 1, "")</f>
        <v/>
      </c>
      <c r="N79" s="14" t="str">
        <f>IF(J79="AAC", 1, "")</f>
        <v/>
      </c>
      <c r="O79" s="14" t="str">
        <f>IF(J79="B12", 1, "")</f>
        <v/>
      </c>
      <c r="P79" s="14" t="str">
        <f>IF(J79="MAC", 1, "")</f>
        <v/>
      </c>
      <c r="Q79" s="14" t="str">
        <f>IF(J79="MWC", 1, "")</f>
        <v/>
      </c>
      <c r="R79" s="14" t="str">
        <f>IF(J79="PAC-12", 1, "")</f>
        <v/>
      </c>
      <c r="S79" s="98">
        <f>IF(J79="SEC", 1, "")</f>
        <v>1</v>
      </c>
      <c r="T79" s="14" t="str">
        <f>IF(J79="Sun Belt", 1, "")</f>
        <v/>
      </c>
      <c r="U79" s="14" t="str">
        <f>IF(J79="Ind", 1, "")</f>
        <v/>
      </c>
    </row>
    <row r="80" spans="1:21" ht="15" customHeight="1" x14ac:dyDescent="0.25">
      <c r="A80" s="77"/>
      <c r="B80" s="224">
        <v>26</v>
      </c>
      <c r="C80" s="42" t="s">
        <v>89</v>
      </c>
      <c r="D80" s="45">
        <v>42733</v>
      </c>
      <c r="E80" s="200" t="s">
        <v>182</v>
      </c>
      <c r="F80" s="102" t="s">
        <v>581</v>
      </c>
      <c r="G80" s="228" t="s">
        <v>141</v>
      </c>
      <c r="H80" s="224" t="s">
        <v>516</v>
      </c>
      <c r="I80" s="60" t="s">
        <v>64</v>
      </c>
      <c r="K80" s="99">
        <f>IF(I80="ACC", 1, "")</f>
        <v>1</v>
      </c>
      <c r="L80" s="14" t="str">
        <f>IF(I80="C-USA", 1, "")</f>
        <v/>
      </c>
      <c r="M80" s="14" t="str">
        <f>IF(I80="B1G", 1, "")</f>
        <v/>
      </c>
      <c r="N80" s="14" t="str">
        <f>IF(I80="AAC", 1, "")</f>
        <v/>
      </c>
      <c r="O80" s="14" t="str">
        <f>IF(I80="B12", 1, "")</f>
        <v/>
      </c>
      <c r="P80" s="14" t="str">
        <f>IF(I80="MAC", 1, "")</f>
        <v/>
      </c>
      <c r="Q80" s="14" t="str">
        <f>IF(I80="MWC", 1, "")</f>
        <v/>
      </c>
      <c r="R80" s="14" t="str">
        <f>IF(I80="PAC-12", 1, "")</f>
        <v/>
      </c>
      <c r="S80" s="14" t="str">
        <f>IF(I80="SEC", 1, "")</f>
        <v/>
      </c>
      <c r="T80" s="14" t="str">
        <f>IF(I80="Sun Belt", 1, "")</f>
        <v/>
      </c>
      <c r="U80" s="14" t="str">
        <f>IF(I80="Ind", 1, "")</f>
        <v/>
      </c>
    </row>
    <row r="81" spans="1:21" ht="15" customHeight="1" x14ac:dyDescent="0.25">
      <c r="A81" s="75">
        <v>26</v>
      </c>
      <c r="B81" s="225"/>
      <c r="C81" s="43" t="s">
        <v>90</v>
      </c>
      <c r="D81" s="43" t="s">
        <v>38</v>
      </c>
      <c r="E81" s="201"/>
      <c r="F81" s="103" t="s">
        <v>22</v>
      </c>
      <c r="G81" s="228"/>
      <c r="H81" s="225"/>
      <c r="I81" s="51"/>
    </row>
    <row r="82" spans="1:21" ht="15" customHeight="1" x14ac:dyDescent="0.25">
      <c r="A82" s="76"/>
      <c r="B82" s="226"/>
      <c r="C82" s="44">
        <v>1700000</v>
      </c>
      <c r="D82" s="46" t="s">
        <v>27</v>
      </c>
      <c r="E82" s="202"/>
      <c r="F82" s="104" t="s">
        <v>582</v>
      </c>
      <c r="G82" s="228"/>
      <c r="H82" s="226"/>
      <c r="I82" s="51"/>
      <c r="J82" s="62" t="s">
        <v>71</v>
      </c>
      <c r="K82" s="14" t="str">
        <f>IF(J82="ACC",1,"")</f>
        <v/>
      </c>
      <c r="L82" s="14" t="str">
        <f>IF(J82="C-USA", 1, "")</f>
        <v/>
      </c>
      <c r="M82" s="14" t="str">
        <f>IF(J82="B1G", 1, "")</f>
        <v/>
      </c>
      <c r="N82" s="14" t="str">
        <f>IF(J82="AAC", 1, "")</f>
        <v/>
      </c>
      <c r="O82" s="14" t="str">
        <f>IF(J82="B12", 1, "")</f>
        <v/>
      </c>
      <c r="P82" s="14" t="str">
        <f>IF(J82="MAC", 1, "")</f>
        <v/>
      </c>
      <c r="Q82" s="14" t="str">
        <f>IF(J82="MWC", 1, "")</f>
        <v/>
      </c>
      <c r="R82" s="14" t="str">
        <f>IF(J82="PAC-12", 1, "")</f>
        <v/>
      </c>
      <c r="S82" s="98">
        <f>IF(J82="SEC", 1, "")</f>
        <v>1</v>
      </c>
      <c r="T82" s="14" t="str">
        <f>IF(J82="Sun Belt", 1, "")</f>
        <v/>
      </c>
      <c r="U82" s="14" t="str">
        <f>IF(J82="Ind", 1, "")</f>
        <v/>
      </c>
    </row>
    <row r="83" spans="1:21" ht="15" customHeight="1" x14ac:dyDescent="0.25">
      <c r="A83" s="77"/>
      <c r="B83" s="224">
        <v>27</v>
      </c>
      <c r="C83" s="42" t="s">
        <v>113</v>
      </c>
      <c r="D83" s="45">
        <v>42733</v>
      </c>
      <c r="E83" s="200" t="s">
        <v>177</v>
      </c>
      <c r="F83" s="102" t="s">
        <v>585</v>
      </c>
      <c r="G83" s="227" t="s">
        <v>64</v>
      </c>
      <c r="H83" s="224" t="s">
        <v>517</v>
      </c>
      <c r="I83" s="70" t="s">
        <v>141</v>
      </c>
      <c r="K83" s="14" t="str">
        <f>IF(I83="ACC", 1, "")</f>
        <v/>
      </c>
      <c r="L83" s="14" t="str">
        <f>IF(I83="C-USA", 1, "")</f>
        <v/>
      </c>
      <c r="M83" s="14" t="str">
        <f>IF(I83="B1G", 1, "")</f>
        <v/>
      </c>
      <c r="N83" s="14" t="str">
        <f>IF(I83="AAC", 1, "")</f>
        <v/>
      </c>
      <c r="O83" s="99">
        <f>IF(I83="B12", 1, "")</f>
        <v>1</v>
      </c>
      <c r="P83" s="14" t="str">
        <f>IF(I83="MAC", 1, "")</f>
        <v/>
      </c>
      <c r="Q83" s="14" t="str">
        <f>IF(I83="MWC", 1, "")</f>
        <v/>
      </c>
      <c r="R83" s="14" t="str">
        <f>IF(I83="PAC-12", 1, "")</f>
        <v/>
      </c>
      <c r="S83" s="14" t="str">
        <f>IF(I83="SEC", 1, "")</f>
        <v/>
      </c>
      <c r="T83" s="14" t="str">
        <f>IF(I83="Sun Belt", 1, "")</f>
        <v/>
      </c>
      <c r="U83" s="14" t="str">
        <f>IF(I83="Ind", 1, "")</f>
        <v/>
      </c>
    </row>
    <row r="84" spans="1:21" ht="15" customHeight="1" x14ac:dyDescent="0.25">
      <c r="A84" s="75">
        <v>27</v>
      </c>
      <c r="B84" s="225"/>
      <c r="C84" s="43" t="s">
        <v>114</v>
      </c>
      <c r="D84" s="43" t="s">
        <v>41</v>
      </c>
      <c r="E84" s="201"/>
      <c r="F84" s="103" t="s">
        <v>22</v>
      </c>
      <c r="G84" s="227"/>
      <c r="H84" s="225"/>
      <c r="I84" s="51"/>
    </row>
    <row r="85" spans="1:21" ht="15" customHeight="1" x14ac:dyDescent="0.25">
      <c r="A85" s="76"/>
      <c r="B85" s="226"/>
      <c r="C85" s="44">
        <v>3825000</v>
      </c>
      <c r="D85" s="46" t="s">
        <v>27</v>
      </c>
      <c r="E85" s="202"/>
      <c r="F85" s="104" t="s">
        <v>586</v>
      </c>
      <c r="G85" s="227"/>
      <c r="H85" s="226"/>
      <c r="I85" s="51"/>
      <c r="J85" s="25" t="s">
        <v>34</v>
      </c>
      <c r="K85" s="14" t="str">
        <f>IF(J85="ACC",1,"")</f>
        <v/>
      </c>
      <c r="L85" s="14" t="str">
        <f>IF(J85="C-USA", 1, "")</f>
        <v/>
      </c>
      <c r="M85" s="14" t="str">
        <f>IF(J85="B1G", 1, "")</f>
        <v/>
      </c>
      <c r="N85" s="14" t="str">
        <f>IF(J85="AAC", 1, "")</f>
        <v/>
      </c>
      <c r="O85" s="14" t="str">
        <f>IF(J85="B12", 1, "")</f>
        <v/>
      </c>
      <c r="P85" s="14" t="str">
        <f>IF(J85="MAC", 1, "")</f>
        <v/>
      </c>
      <c r="Q85" s="14" t="str">
        <f>IF(J85="MWC", 1, "")</f>
        <v/>
      </c>
      <c r="R85" s="98">
        <f>IF(J85="PAC-12", 1, "")</f>
        <v>1</v>
      </c>
      <c r="S85" s="14" t="str">
        <f>IF(J85="SEC", 1, "")</f>
        <v/>
      </c>
      <c r="T85" s="14" t="str">
        <f>IF(J85="Sun Belt", 1, "")</f>
        <v/>
      </c>
      <c r="U85" s="14" t="str">
        <f>IF(J85="Ind", 1, "")</f>
        <v/>
      </c>
    </row>
    <row r="86" spans="1:21" ht="15" customHeight="1" x14ac:dyDescent="0.25">
      <c r="A86" s="77"/>
      <c r="B86" s="224">
        <v>28</v>
      </c>
      <c r="C86" s="42" t="s">
        <v>111</v>
      </c>
      <c r="D86" s="45">
        <v>42734</v>
      </c>
      <c r="E86" s="200" t="s">
        <v>180</v>
      </c>
      <c r="F86" s="102" t="s">
        <v>587</v>
      </c>
      <c r="G86" s="204" t="s">
        <v>34</v>
      </c>
      <c r="H86" s="224" t="s">
        <v>518</v>
      </c>
      <c r="I86" s="70" t="s">
        <v>141</v>
      </c>
      <c r="K86" s="14" t="str">
        <f>IF(I86="ACC", 1, "")</f>
        <v/>
      </c>
      <c r="L86" s="14" t="str">
        <f>IF(I86="C-USA", 1, "")</f>
        <v/>
      </c>
      <c r="M86" s="14" t="str">
        <f>IF(I86="B1G", 1, "")</f>
        <v/>
      </c>
      <c r="N86" s="14" t="str">
        <f>IF(I86="AAC", 1, "")</f>
        <v/>
      </c>
      <c r="O86" s="98">
        <f>IF(I86="B12", 1, "")</f>
        <v>1</v>
      </c>
      <c r="P86" s="14" t="str">
        <f>IF(I86="MAC", 1, "")</f>
        <v/>
      </c>
      <c r="Q86" s="14" t="str">
        <f>IF(I86="MWC", 1, "")</f>
        <v/>
      </c>
      <c r="R86" s="14" t="str">
        <f>IF(I86="PAC-12", 1, "")</f>
        <v/>
      </c>
      <c r="S86" s="14" t="str">
        <f>IF(I86="SEC", 1, "")</f>
        <v/>
      </c>
      <c r="T86" s="14" t="str">
        <f>IF(I86="Sun Belt", 1, "")</f>
        <v/>
      </c>
      <c r="U86" s="14" t="str">
        <f>IF(I86="Ind", 1, "")</f>
        <v/>
      </c>
    </row>
    <row r="87" spans="1:21" ht="15" customHeight="1" x14ac:dyDescent="0.25">
      <c r="A87" s="75">
        <v>28</v>
      </c>
      <c r="B87" s="225"/>
      <c r="C87" s="43" t="s">
        <v>112</v>
      </c>
      <c r="D87" s="43" t="s">
        <v>20</v>
      </c>
      <c r="E87" s="201"/>
      <c r="F87" s="103" t="s">
        <v>22</v>
      </c>
      <c r="G87" s="204"/>
      <c r="H87" s="225"/>
      <c r="I87" s="51"/>
    </row>
    <row r="88" spans="1:21" ht="15" customHeight="1" x14ac:dyDescent="0.25">
      <c r="A88" s="76"/>
      <c r="B88" s="226"/>
      <c r="C88" s="44">
        <v>1437500</v>
      </c>
      <c r="D88" s="46" t="s">
        <v>27</v>
      </c>
      <c r="E88" s="202"/>
      <c r="F88" s="104" t="s">
        <v>588</v>
      </c>
      <c r="G88" s="204"/>
      <c r="H88" s="226"/>
      <c r="I88" s="51"/>
      <c r="J88" s="62" t="s">
        <v>71</v>
      </c>
      <c r="K88" s="14" t="str">
        <f>IF(J88="ACC",1,"")</f>
        <v/>
      </c>
      <c r="L88" s="14" t="str">
        <f>IF(J88="C-USA", 1, "")</f>
        <v/>
      </c>
      <c r="M88" s="14" t="str">
        <f>IF(J88="B1G", 1, "")</f>
        <v/>
      </c>
      <c r="N88" s="14" t="str">
        <f>IF(J88="AAC", 1, "")</f>
        <v/>
      </c>
      <c r="O88" s="14" t="str">
        <f>IF(J88="B12", 1, "")</f>
        <v/>
      </c>
      <c r="P88" s="14" t="str">
        <f>IF(J88="MAC", 1, "")</f>
        <v/>
      </c>
      <c r="Q88" s="14" t="str">
        <f>IF(J88="MWC", 1, "")</f>
        <v/>
      </c>
      <c r="R88" s="14" t="str">
        <f>IF(J88="PAC-12", 1, "")</f>
        <v/>
      </c>
      <c r="S88" s="99">
        <f>IF(J88="SEC", 1, "")</f>
        <v>1</v>
      </c>
      <c r="T88" s="14" t="str">
        <f>IF(J88="Sun Belt", 1, "")</f>
        <v/>
      </c>
      <c r="U88" s="14" t="str">
        <f>IF(J88="Ind", 1, "")</f>
        <v/>
      </c>
    </row>
    <row r="89" spans="1:21" ht="15" customHeight="1" x14ac:dyDescent="0.25">
      <c r="A89" s="77"/>
      <c r="B89" s="224">
        <v>29</v>
      </c>
      <c r="C89" s="42" t="s">
        <v>61</v>
      </c>
      <c r="D89" s="45">
        <v>42734</v>
      </c>
      <c r="E89" s="200" t="s">
        <v>183</v>
      </c>
      <c r="F89" s="102" t="s">
        <v>589</v>
      </c>
      <c r="G89" s="229" t="s">
        <v>71</v>
      </c>
      <c r="H89" s="224" t="s">
        <v>519</v>
      </c>
      <c r="I89" s="60" t="s">
        <v>64</v>
      </c>
      <c r="K89" s="98">
        <f>IF(I89="ACC", 1, "")</f>
        <v>1</v>
      </c>
      <c r="L89" s="14" t="str">
        <f>IF(I89="C-USA", 1, "")</f>
        <v/>
      </c>
      <c r="M89" s="14" t="str">
        <f>IF(I89="B1G", 1, "")</f>
        <v/>
      </c>
      <c r="N89" s="14" t="str">
        <f>IF(I89="AAC", 1, "")</f>
        <v/>
      </c>
      <c r="O89" s="14" t="str">
        <f>IF(I89="B12", 1, "")</f>
        <v/>
      </c>
      <c r="P89" s="14" t="str">
        <f>IF(I89="MAC", 1, "")</f>
        <v/>
      </c>
      <c r="Q89" s="14" t="str">
        <f>IF(I89="MWC", 1, "")</f>
        <v/>
      </c>
      <c r="R89" s="14" t="str">
        <f>IF(I89="PAC-12", 1, "")</f>
        <v/>
      </c>
      <c r="S89" s="14" t="str">
        <f>IF(I89="SEC", 1, "")</f>
        <v/>
      </c>
      <c r="T89" s="14" t="str">
        <f>IF(I89="Sun Belt", 1, "")</f>
        <v/>
      </c>
      <c r="U89" s="14" t="str">
        <f>IF(I89="Ind", 1, "")</f>
        <v/>
      </c>
    </row>
    <row r="90" spans="1:21" ht="15" customHeight="1" x14ac:dyDescent="0.25">
      <c r="A90" s="75">
        <v>29</v>
      </c>
      <c r="B90" s="225"/>
      <c r="C90" s="43" t="s">
        <v>62</v>
      </c>
      <c r="D90" s="43" t="s">
        <v>26</v>
      </c>
      <c r="E90" s="201"/>
      <c r="F90" s="103" t="s">
        <v>22</v>
      </c>
      <c r="G90" s="229"/>
      <c r="H90" s="225"/>
      <c r="I90" s="51"/>
    </row>
    <row r="91" spans="1:21" ht="15" customHeight="1" x14ac:dyDescent="0.25">
      <c r="A91" s="76"/>
      <c r="B91" s="226"/>
      <c r="C91" s="44">
        <v>2150000</v>
      </c>
      <c r="D91" s="46" t="s">
        <v>63</v>
      </c>
      <c r="E91" s="202"/>
      <c r="F91" s="104" t="s">
        <v>590</v>
      </c>
      <c r="G91" s="229"/>
      <c r="H91" s="226"/>
      <c r="I91" s="51"/>
      <c r="J91" s="25" t="s">
        <v>34</v>
      </c>
      <c r="K91" s="14" t="str">
        <f>IF(J91="ACC",1,"")</f>
        <v/>
      </c>
      <c r="L91" s="14" t="str">
        <f>IF(J91="C-USA", 1, "")</f>
        <v/>
      </c>
      <c r="M91" s="14" t="str">
        <f>IF(J91="B1G", 1, "")</f>
        <v/>
      </c>
      <c r="N91" s="14" t="str">
        <f>IF(J91="AAC", 1, "")</f>
        <v/>
      </c>
      <c r="O91" s="14" t="str">
        <f>IF(J91="B12", 1, "")</f>
        <v/>
      </c>
      <c r="P91" s="14" t="str">
        <f>IF(J91="MAC", 1, "")</f>
        <v/>
      </c>
      <c r="Q91" s="14" t="str">
        <f>IF(J91="MWC", 1, "")</f>
        <v/>
      </c>
      <c r="R91" s="99">
        <f>IF(J91="PAC-12", 1, "")</f>
        <v>1</v>
      </c>
      <c r="S91" s="14" t="str">
        <f>IF(J91="SEC", 1, "")</f>
        <v/>
      </c>
      <c r="T91" s="14" t="str">
        <f>IF(J91="Sun Belt", 1, "")</f>
        <v/>
      </c>
      <c r="U91" s="14" t="str">
        <f>IF(J91="Ind", 1, "")</f>
        <v/>
      </c>
    </row>
    <row r="92" spans="1:21" ht="15" customHeight="1" x14ac:dyDescent="0.25">
      <c r="A92" s="86"/>
      <c r="B92" s="224">
        <v>30</v>
      </c>
      <c r="C92" s="42" t="s">
        <v>91</v>
      </c>
      <c r="D92" s="45">
        <v>42734</v>
      </c>
      <c r="E92" s="200" t="s">
        <v>184</v>
      </c>
      <c r="F92" s="102" t="s">
        <v>591</v>
      </c>
      <c r="G92" s="204" t="s">
        <v>34</v>
      </c>
      <c r="H92" s="224" t="s">
        <v>520</v>
      </c>
      <c r="I92" s="59" t="s">
        <v>7</v>
      </c>
      <c r="K92" s="14" t="str">
        <f>IF(I92="ACC", 1, "")</f>
        <v/>
      </c>
      <c r="L92" s="14" t="str">
        <f>IF(I92="C-USA", 1, "")</f>
        <v/>
      </c>
      <c r="M92" s="98">
        <f>IF(I92="B1G", 1, "")</f>
        <v>1</v>
      </c>
      <c r="N92" s="14" t="str">
        <f>IF(I92="AAC", 1, "")</f>
        <v/>
      </c>
      <c r="O92" s="14" t="str">
        <f>IF(I92="B12", 1, "")</f>
        <v/>
      </c>
      <c r="P92" s="14" t="str">
        <f>IF(I92="MAC", 1, "")</f>
        <v/>
      </c>
      <c r="Q92" s="14" t="str">
        <f>IF(I92="MWC", 1, "")</f>
        <v/>
      </c>
      <c r="R92" s="14" t="str">
        <f>IF(I92="PAC-12", 1, "")</f>
        <v/>
      </c>
      <c r="S92" s="14" t="str">
        <f>IF(I92="SEC", 1, "")</f>
        <v/>
      </c>
      <c r="T92" s="14" t="str">
        <f>IF(I92="Sun Belt", 1, "")</f>
        <v/>
      </c>
      <c r="U92" s="14" t="str">
        <f>IF(I92="Ind", 1, "")</f>
        <v/>
      </c>
    </row>
    <row r="93" spans="1:21" ht="15" customHeight="1" x14ac:dyDescent="0.25">
      <c r="A93" s="87">
        <v>30</v>
      </c>
      <c r="B93" s="225"/>
      <c r="C93" s="43" t="s">
        <v>92</v>
      </c>
      <c r="D93" s="43" t="s">
        <v>32</v>
      </c>
      <c r="E93" s="201"/>
      <c r="F93" s="103" t="s">
        <v>22</v>
      </c>
      <c r="G93" s="204"/>
      <c r="H93" s="225"/>
      <c r="I93" s="51"/>
    </row>
    <row r="94" spans="1:21" ht="15" customHeight="1" x14ac:dyDescent="0.25">
      <c r="A94" s="88"/>
      <c r="B94" s="226"/>
      <c r="C94" s="44">
        <v>2750000</v>
      </c>
      <c r="D94" s="46" t="s">
        <v>27</v>
      </c>
      <c r="E94" s="202"/>
      <c r="F94" s="104" t="s">
        <v>592</v>
      </c>
      <c r="G94" s="204"/>
      <c r="H94" s="226"/>
      <c r="I94" s="51"/>
      <c r="J94" s="62" t="s">
        <v>71</v>
      </c>
      <c r="K94" s="14" t="str">
        <f>IF(J94="ACC",1,"")</f>
        <v/>
      </c>
      <c r="L94" s="14" t="str">
        <f>IF(J94="C-USA", 1, "")</f>
        <v/>
      </c>
      <c r="M94" s="14" t="str">
        <f>IF(J94="B1G", 1, "")</f>
        <v/>
      </c>
      <c r="N94" s="14" t="str">
        <f>IF(J94="AAC", 1, "")</f>
        <v/>
      </c>
      <c r="O94" s="14" t="str">
        <f>IF(J94="B12", 1, "")</f>
        <v/>
      </c>
      <c r="P94" s="14" t="str">
        <f>IF(J94="MAC", 1, "")</f>
        <v/>
      </c>
      <c r="Q94" s="14" t="str">
        <f>IF(J94="MWC", 1, "")</f>
        <v/>
      </c>
      <c r="R94" s="14" t="str">
        <f>IF(J94="PAC-12", 1, "")</f>
        <v/>
      </c>
      <c r="S94" s="99">
        <f>IF(J94="SEC", 1, "")</f>
        <v>1</v>
      </c>
      <c r="T94" s="14" t="str">
        <f>IF(J94="Sun Belt", 1, "")</f>
        <v/>
      </c>
      <c r="U94" s="14" t="str">
        <f>IF(J94="Ind", 1, "")</f>
        <v/>
      </c>
    </row>
    <row r="95" spans="1:21" ht="15" customHeight="1" x14ac:dyDescent="0.25">
      <c r="A95" s="86"/>
      <c r="B95" s="224">
        <v>31</v>
      </c>
      <c r="C95" s="42" t="s">
        <v>185</v>
      </c>
      <c r="D95" s="45">
        <v>42734</v>
      </c>
      <c r="E95" s="200" t="s">
        <v>187</v>
      </c>
      <c r="F95" s="102" t="s">
        <v>593</v>
      </c>
      <c r="G95" s="227" t="s">
        <v>64</v>
      </c>
      <c r="H95" s="205" t="s">
        <v>521</v>
      </c>
      <c r="I95" s="69" t="s">
        <v>23</v>
      </c>
      <c r="K95" s="14" t="str">
        <f>IF(I95="ACC", 1, "")</f>
        <v/>
      </c>
      <c r="L95" s="14" t="str">
        <f>IF(I95="C-USA", 1, "")</f>
        <v/>
      </c>
      <c r="M95" s="14" t="str">
        <f>IF(I95="B1G", 1, "")</f>
        <v/>
      </c>
      <c r="N95" s="14" t="str">
        <f>IF(I95="AAC", 1, "")</f>
        <v/>
      </c>
      <c r="O95" s="14" t="str">
        <f>IF(I95="B12", 1, "")</f>
        <v/>
      </c>
      <c r="P95" s="14" t="str">
        <f>IF(I95="MAC", 1, "")</f>
        <v/>
      </c>
      <c r="Q95" s="14" t="str">
        <f>IF(I95="MWC", 1, "")</f>
        <v/>
      </c>
      <c r="R95" s="14" t="str">
        <f>IF(I95="PAC-12", 1, "")</f>
        <v/>
      </c>
      <c r="S95" s="14" t="str">
        <f>IF(I95="SEC", 1, "")</f>
        <v/>
      </c>
      <c r="T95" s="98">
        <f>IF(I95="Sun Belt", 1, "")</f>
        <v>1</v>
      </c>
      <c r="U95" s="14" t="str">
        <f>IF(I95="Ind", 1, "")</f>
        <v/>
      </c>
    </row>
    <row r="96" spans="1:21" ht="15" customHeight="1" x14ac:dyDescent="0.25">
      <c r="A96" s="87">
        <v>31</v>
      </c>
      <c r="B96" s="225"/>
      <c r="C96" s="43" t="s">
        <v>80</v>
      </c>
      <c r="D96" s="43" t="s">
        <v>38</v>
      </c>
      <c r="E96" s="201"/>
      <c r="F96" s="103" t="s">
        <v>22</v>
      </c>
      <c r="G96" s="227"/>
      <c r="H96" s="206"/>
      <c r="I96" s="51"/>
    </row>
    <row r="97" spans="1:21" ht="15" customHeight="1" x14ac:dyDescent="0.25">
      <c r="A97" s="88"/>
      <c r="B97" s="226"/>
      <c r="C97" s="46" t="s">
        <v>37</v>
      </c>
      <c r="D97" s="46" t="s">
        <v>186</v>
      </c>
      <c r="E97" s="202"/>
      <c r="F97" s="104" t="s">
        <v>594</v>
      </c>
      <c r="G97" s="227"/>
      <c r="H97" s="207"/>
      <c r="I97" s="51"/>
      <c r="J97" s="65" t="s">
        <v>28</v>
      </c>
      <c r="K97" s="14" t="str">
        <f>IF(J97="ACC",1,"")</f>
        <v/>
      </c>
      <c r="L97" s="14" t="str">
        <f>IF(J97="C-USA", 1, "")</f>
        <v/>
      </c>
      <c r="M97" s="14" t="str">
        <f>IF(J97="B1G", 1, "")</f>
        <v/>
      </c>
      <c r="N97" s="14" t="str">
        <f>IF(J97="AAC", 1, "")</f>
        <v/>
      </c>
      <c r="O97" s="14" t="str">
        <f>IF(J97="B12", 1, "")</f>
        <v/>
      </c>
      <c r="P97" s="14" t="str">
        <f>IF(J97="MAC", 1, "")</f>
        <v/>
      </c>
      <c r="Q97" s="99">
        <f>IF(J97="MWC", 1, "")</f>
        <v>1</v>
      </c>
      <c r="R97" s="14" t="str">
        <f>IF(J97="PAC-12", 1, "")</f>
        <v/>
      </c>
      <c r="S97" s="14" t="str">
        <f>IF(J97="SEC", 1, "")</f>
        <v/>
      </c>
      <c r="T97" s="14" t="str">
        <f>IF(J97="Sun Belt", 1, "")</f>
        <v/>
      </c>
      <c r="U97" s="14" t="str">
        <f>IF(J97="Ind", 1, "")</f>
        <v/>
      </c>
    </row>
    <row r="98" spans="1:21" ht="15" customHeight="1" x14ac:dyDescent="0.25">
      <c r="A98" s="77"/>
      <c r="B98" s="224">
        <v>32</v>
      </c>
      <c r="C98" s="42" t="s">
        <v>98</v>
      </c>
      <c r="D98" s="45">
        <v>42734</v>
      </c>
      <c r="E98" s="200" t="s">
        <v>188</v>
      </c>
      <c r="F98" s="102" t="s">
        <v>595</v>
      </c>
      <c r="G98" s="229" t="s">
        <v>71</v>
      </c>
      <c r="H98" s="224" t="s">
        <v>522</v>
      </c>
      <c r="I98" s="60" t="s">
        <v>64</v>
      </c>
      <c r="K98" s="99">
        <f>IF(I98="ACC", 1, "")</f>
        <v>1</v>
      </c>
      <c r="L98" s="14" t="str">
        <f>IF(I98="C-USA", 1, "")</f>
        <v/>
      </c>
      <c r="M98" s="14" t="str">
        <f>IF(I98="B1G", 1, "")</f>
        <v/>
      </c>
      <c r="N98" s="14" t="str">
        <f>IF(I98="AAC", 1, "")</f>
        <v/>
      </c>
      <c r="O98" s="14" t="str">
        <f>IF(I98="B12", 1, "")</f>
        <v/>
      </c>
      <c r="P98" s="14" t="str">
        <f>IF(I98="MAC", 1, "")</f>
        <v/>
      </c>
      <c r="Q98" s="14" t="str">
        <f>IF(I98="MWC", 1, "")</f>
        <v/>
      </c>
      <c r="R98" s="14" t="str">
        <f>IF(I98="PAC-12", 1, "")</f>
        <v/>
      </c>
      <c r="S98" s="14" t="str">
        <f>IF(I98="SEC", 1, "")</f>
        <v/>
      </c>
      <c r="T98" s="14" t="str">
        <f>IF(I98="Sun Belt", 1, "")</f>
        <v/>
      </c>
      <c r="U98" s="14" t="str">
        <f>IF(I98="Ind", 1, "")</f>
        <v/>
      </c>
    </row>
    <row r="99" spans="1:21" ht="15" customHeight="1" x14ac:dyDescent="0.25">
      <c r="A99" s="75">
        <v>32</v>
      </c>
      <c r="B99" s="225"/>
      <c r="C99" s="43" t="s">
        <v>43</v>
      </c>
      <c r="D99" s="43" t="s">
        <v>53</v>
      </c>
      <c r="E99" s="201"/>
      <c r="F99" s="103" t="s">
        <v>22</v>
      </c>
      <c r="G99" s="229"/>
      <c r="H99" s="225"/>
      <c r="I99" s="51"/>
    </row>
    <row r="100" spans="1:21" ht="15" customHeight="1" x14ac:dyDescent="0.25">
      <c r="A100" s="76"/>
      <c r="B100" s="226"/>
      <c r="C100" s="46" t="s">
        <v>95</v>
      </c>
      <c r="D100" s="46" t="s">
        <v>27</v>
      </c>
      <c r="E100" s="202"/>
      <c r="F100" s="104" t="s">
        <v>596</v>
      </c>
      <c r="G100" s="229"/>
      <c r="H100" s="226"/>
      <c r="I100" s="51"/>
      <c r="J100" s="59" t="s">
        <v>7</v>
      </c>
      <c r="K100" s="14" t="str">
        <f>IF(J100="ACC",1,"")</f>
        <v/>
      </c>
      <c r="L100" s="14" t="str">
        <f>IF(J100="C-USA", 1, "")</f>
        <v/>
      </c>
      <c r="M100" s="98">
        <f>IF(J100="B1G", 1, "")</f>
        <v>1</v>
      </c>
      <c r="N100" s="14" t="str">
        <f>IF(J100="AAC", 1, "")</f>
        <v/>
      </c>
      <c r="O100" s="14" t="str">
        <f>IF(J100="B12", 1, "")</f>
        <v/>
      </c>
      <c r="P100" s="14" t="str">
        <f>IF(J100="MAC", 1, "")</f>
        <v/>
      </c>
      <c r="Q100" s="14" t="str">
        <f>IF(J100="MWC", 1, "")</f>
        <v/>
      </c>
      <c r="R100" s="14" t="str">
        <f>IF(J100="PAC-12", 1, "")</f>
        <v/>
      </c>
      <c r="S100" s="14" t="str">
        <f>IF(J100="SEC", 1, "")</f>
        <v/>
      </c>
      <c r="T100" s="14" t="str">
        <f>IF(J100="Sun Belt", 1, "")</f>
        <v/>
      </c>
      <c r="U100" s="14" t="str">
        <f>IF(J100="Ind", 1, "")</f>
        <v/>
      </c>
    </row>
    <row r="101" spans="1:21" ht="15" customHeight="1" x14ac:dyDescent="0.25">
      <c r="A101" s="77"/>
      <c r="B101" s="224">
        <v>33</v>
      </c>
      <c r="C101" s="42" t="s">
        <v>103</v>
      </c>
      <c r="D101" s="45">
        <v>42735</v>
      </c>
      <c r="E101" s="200" t="s">
        <v>189</v>
      </c>
      <c r="F101" s="102" t="s">
        <v>597</v>
      </c>
      <c r="G101" s="204" t="s">
        <v>34</v>
      </c>
      <c r="H101" s="224" t="s">
        <v>523</v>
      </c>
      <c r="I101" s="62" t="s">
        <v>71</v>
      </c>
      <c r="K101" s="14" t="str">
        <f>IF(I101="ACC", 1, "")</f>
        <v/>
      </c>
      <c r="L101" s="14" t="str">
        <f>IF(I101="C-USA", 1, "")</f>
        <v/>
      </c>
      <c r="M101" s="14" t="str">
        <f>IF(I101="B1G", 1, "")</f>
        <v/>
      </c>
      <c r="N101" s="14" t="str">
        <f>IF(I101="AAC", 1, "")</f>
        <v/>
      </c>
      <c r="O101" s="14" t="str">
        <f>IF(I101="B12", 1, "")</f>
        <v/>
      </c>
      <c r="P101" s="14" t="str">
        <f>IF(I101="MAC", 1, "")</f>
        <v/>
      </c>
      <c r="Q101" s="14" t="str">
        <f>IF(I101="MWC", 1, "")</f>
        <v/>
      </c>
      <c r="R101" s="14" t="str">
        <f>IF(I101="PAC-12", 1, "")</f>
        <v/>
      </c>
      <c r="S101" s="99">
        <f>IF(I101="SEC", 1, "")</f>
        <v>1</v>
      </c>
      <c r="T101" s="14" t="str">
        <f>IF(I101="Sun Belt", 1, "")</f>
        <v/>
      </c>
      <c r="U101" s="14" t="str">
        <f>IF(I101="Ind", 1, "")</f>
        <v/>
      </c>
    </row>
    <row r="102" spans="1:21" ht="15" customHeight="1" x14ac:dyDescent="0.25">
      <c r="A102" s="75">
        <v>33</v>
      </c>
      <c r="B102" s="225"/>
      <c r="C102" s="43" t="s">
        <v>19</v>
      </c>
      <c r="D102" s="43" t="s">
        <v>60</v>
      </c>
      <c r="E102" s="201"/>
      <c r="F102" s="103" t="s">
        <v>22</v>
      </c>
      <c r="G102" s="204"/>
      <c r="H102" s="225"/>
      <c r="I102" s="51"/>
    </row>
    <row r="103" spans="1:21" ht="15" customHeight="1" x14ac:dyDescent="0.25">
      <c r="A103" s="76"/>
      <c r="B103" s="226"/>
      <c r="C103" s="44">
        <v>4250000</v>
      </c>
      <c r="D103" s="46" t="s">
        <v>33</v>
      </c>
      <c r="E103" s="202"/>
      <c r="F103" s="104" t="s">
        <v>598</v>
      </c>
      <c r="G103" s="204"/>
      <c r="H103" s="226"/>
      <c r="I103" s="51"/>
      <c r="J103" s="60" t="s">
        <v>64</v>
      </c>
      <c r="K103" s="98">
        <f>IF(J103="ACC",1,"")</f>
        <v>1</v>
      </c>
      <c r="L103" s="14" t="str">
        <f>IF(J103="C-USA", 1, "")</f>
        <v/>
      </c>
      <c r="M103" s="14" t="str">
        <f>IF(J103="B1G", 1, "")</f>
        <v/>
      </c>
      <c r="N103" s="14" t="str">
        <f>IF(J103="AAC", 1, "")</f>
        <v/>
      </c>
      <c r="O103" s="14" t="str">
        <f>IF(J103="B12", 1, "")</f>
        <v/>
      </c>
      <c r="P103" s="14" t="str">
        <f>IF(J103="MAC", 1, "")</f>
        <v/>
      </c>
      <c r="Q103" s="14" t="str">
        <f>IF(J103="MWC", 1, "")</f>
        <v/>
      </c>
      <c r="R103" s="14" t="str">
        <f>IF(J103="PAC-12", 1, "")</f>
        <v/>
      </c>
      <c r="S103" s="14" t="str">
        <f>IF(J103="SEC", 1, "")</f>
        <v/>
      </c>
      <c r="T103" s="14" t="str">
        <f>IF(J103="Sun Belt", 1, "")</f>
        <v/>
      </c>
      <c r="U103" s="14" t="str">
        <f>IF(J103="Ind", 1, "")</f>
        <v/>
      </c>
    </row>
    <row r="104" spans="1:21" ht="15" customHeight="1" x14ac:dyDescent="0.25">
      <c r="B104" s="224">
        <v>34</v>
      </c>
      <c r="C104" s="42" t="s">
        <v>109</v>
      </c>
      <c r="D104" s="45">
        <v>42735</v>
      </c>
      <c r="E104" s="200" t="s">
        <v>190</v>
      </c>
      <c r="F104" s="102" t="s">
        <v>599</v>
      </c>
      <c r="G104" s="228" t="s">
        <v>141</v>
      </c>
      <c r="H104" s="235" t="s">
        <v>442</v>
      </c>
      <c r="I104" s="60" t="s">
        <v>64</v>
      </c>
      <c r="K104" s="99">
        <f>IF(I104="ACC", 1, "")</f>
        <v>1</v>
      </c>
      <c r="L104" s="14" t="str">
        <f>IF(I104="C-USA", 1, "")</f>
        <v/>
      </c>
      <c r="M104" s="14" t="str">
        <f>IF(I104="B1G", 1, "")</f>
        <v/>
      </c>
      <c r="N104" s="14" t="str">
        <f>IF(I104="AAC", 1, "")</f>
        <v/>
      </c>
      <c r="O104" s="14" t="str">
        <f>IF(I104="B12", 1, "")</f>
        <v/>
      </c>
      <c r="P104" s="14" t="str">
        <f>IF(I104="MAC", 1, "")</f>
        <v/>
      </c>
      <c r="Q104" s="14" t="str">
        <f>IF(I104="MWC", 1, "")</f>
        <v/>
      </c>
      <c r="R104" s="14" t="str">
        <f>IF(I104="PAC-12", 1, "")</f>
        <v/>
      </c>
      <c r="S104" s="14" t="str">
        <f>IF(I104="SEC", 1, "")</f>
        <v/>
      </c>
      <c r="T104" s="14" t="str">
        <f>IF(I104="Sun Belt", 1, "")</f>
        <v/>
      </c>
      <c r="U104" s="14" t="str">
        <f>IF(I104="Ind", 1, "")</f>
        <v/>
      </c>
    </row>
    <row r="105" spans="1:21" ht="15" customHeight="1" x14ac:dyDescent="0.25">
      <c r="A105" s="14">
        <v>34</v>
      </c>
      <c r="B105" s="225"/>
      <c r="C105" s="43" t="s">
        <v>110</v>
      </c>
      <c r="D105" s="43" t="s">
        <v>60</v>
      </c>
      <c r="E105" s="201"/>
      <c r="F105" s="103" t="s">
        <v>22</v>
      </c>
      <c r="G105" s="228"/>
      <c r="H105" s="206"/>
      <c r="I105" s="51"/>
    </row>
    <row r="106" spans="1:21" ht="15" customHeight="1" x14ac:dyDescent="0.25">
      <c r="B106" s="226"/>
      <c r="C106" s="44">
        <v>2750000</v>
      </c>
      <c r="D106" s="46" t="s">
        <v>27</v>
      </c>
      <c r="E106" s="202"/>
      <c r="F106" s="104" t="s">
        <v>600</v>
      </c>
      <c r="G106" s="228"/>
      <c r="H106" s="207"/>
      <c r="I106" s="51"/>
      <c r="J106" s="62" t="s">
        <v>71</v>
      </c>
      <c r="K106" s="14" t="str">
        <f>IF(J106="ACC",1,"")</f>
        <v/>
      </c>
      <c r="L106" s="14" t="str">
        <f>IF(J106="C-USA", 1, "")</f>
        <v/>
      </c>
      <c r="M106" s="14" t="str">
        <f>IF(J106="B1G", 1, "")</f>
        <v/>
      </c>
      <c r="N106" s="14" t="str">
        <f>IF(J106="AAC", 1, "")</f>
        <v/>
      </c>
      <c r="O106" s="14" t="str">
        <f>IF(J106="B12", 1, "")</f>
        <v/>
      </c>
      <c r="P106" s="14" t="str">
        <f>IF(J106="MAC", 1, "")</f>
        <v/>
      </c>
      <c r="Q106" s="14" t="str">
        <f>IF(J106="MWC", 1, "")</f>
        <v/>
      </c>
      <c r="R106" s="14" t="str">
        <f>IF(J106="PAC-12", 1, "")</f>
        <v/>
      </c>
      <c r="S106" s="98">
        <f>IF(J106="SEC", 1, "")</f>
        <v>1</v>
      </c>
      <c r="T106" s="14" t="str">
        <f>IF(J106="Sun Belt", 1, "")</f>
        <v/>
      </c>
      <c r="U106" s="14" t="str">
        <f>IF(J106="Ind", 1, "")</f>
        <v/>
      </c>
    </row>
    <row r="107" spans="1:21" ht="45" customHeight="1" x14ac:dyDescent="0.25">
      <c r="A107" s="77"/>
      <c r="B107" s="224">
        <v>35</v>
      </c>
      <c r="C107" s="47" t="s">
        <v>191</v>
      </c>
      <c r="D107" s="50">
        <v>42735</v>
      </c>
      <c r="E107" s="236" t="s">
        <v>193</v>
      </c>
      <c r="F107" s="105" t="s">
        <v>601</v>
      </c>
      <c r="G107" s="222" t="s">
        <v>7</v>
      </c>
      <c r="H107" s="205" t="s">
        <v>341</v>
      </c>
      <c r="I107" s="62" t="s">
        <v>71</v>
      </c>
      <c r="K107" s="14" t="str">
        <f>IF(I107="ACC", 1, "")</f>
        <v/>
      </c>
      <c r="L107" s="14" t="str">
        <f>IF(I107="C-USA", 1, "")</f>
        <v/>
      </c>
      <c r="M107" s="14" t="str">
        <f>IF(I107="B1G", 1, "")</f>
        <v/>
      </c>
      <c r="N107" s="14" t="str">
        <f>IF(I107="AAC", 1, "")</f>
        <v/>
      </c>
      <c r="O107" s="14" t="str">
        <f>IF(I107="B12", 1, "")</f>
        <v/>
      </c>
      <c r="P107" s="14" t="str">
        <f>IF(I107="MAC", 1, "")</f>
        <v/>
      </c>
      <c r="Q107" s="14" t="str">
        <f>IF(I107="MWC", 1, "")</f>
        <v/>
      </c>
      <c r="R107" s="14" t="str">
        <f>IF(I107="PAC-12", 1, "")</f>
        <v/>
      </c>
      <c r="S107" s="99">
        <f>IF(I107="SEC", 1, "")</f>
        <v>1</v>
      </c>
      <c r="T107" s="14" t="str">
        <f>IF(I107="Sun Belt", 1, "")</f>
        <v/>
      </c>
      <c r="U107" s="14" t="str">
        <f>IF(I107="Ind", 1, "")</f>
        <v/>
      </c>
    </row>
    <row r="108" spans="1:21" ht="45" customHeight="1" x14ac:dyDescent="0.25">
      <c r="A108" s="75">
        <v>35</v>
      </c>
      <c r="B108" s="225"/>
      <c r="C108" s="48" t="s">
        <v>94</v>
      </c>
      <c r="D108" s="48" t="s">
        <v>192</v>
      </c>
      <c r="E108" s="237"/>
      <c r="F108" s="106" t="s">
        <v>22</v>
      </c>
      <c r="G108" s="222"/>
      <c r="H108" s="206"/>
      <c r="I108" s="51"/>
    </row>
    <row r="109" spans="1:21" ht="45" customHeight="1" x14ac:dyDescent="0.25">
      <c r="A109" s="76"/>
      <c r="B109" s="226"/>
      <c r="C109" s="49" t="s">
        <v>95</v>
      </c>
      <c r="D109" s="49" t="s">
        <v>27</v>
      </c>
      <c r="E109" s="238"/>
      <c r="F109" s="107" t="s">
        <v>602</v>
      </c>
      <c r="G109" s="222"/>
      <c r="H109" s="207"/>
      <c r="I109" s="51"/>
      <c r="J109" s="25" t="s">
        <v>34</v>
      </c>
      <c r="K109" s="14" t="str">
        <f>IF(J109="ACC",1,"")</f>
        <v/>
      </c>
      <c r="L109" s="14" t="str">
        <f>IF(J109="C-USA", 1, "")</f>
        <v/>
      </c>
      <c r="M109" s="14" t="str">
        <f>IF(J109="B1G", 1, "")</f>
        <v/>
      </c>
      <c r="N109" s="14" t="str">
        <f>IF(J109="AAC", 1, "")</f>
        <v/>
      </c>
      <c r="O109" s="14" t="str">
        <f>IF(J109="B12", 1, "")</f>
        <v/>
      </c>
      <c r="P109" s="14" t="str">
        <f>IF(J109="MAC", 1, "")</f>
        <v/>
      </c>
      <c r="Q109" s="14" t="str">
        <f>IF(J109="MWC", 1, "")</f>
        <v/>
      </c>
      <c r="R109" s="98">
        <f>IF(J109="PAC-12", 1, "")</f>
        <v>1</v>
      </c>
      <c r="S109" s="14" t="str">
        <f>IF(J109="SEC", 1, "")</f>
        <v/>
      </c>
      <c r="T109" s="14" t="str">
        <f>IF(J109="Sun Belt", 1, "")</f>
        <v/>
      </c>
      <c r="U109" s="14" t="str">
        <f>IF(J109="Ind", 1, "")</f>
        <v/>
      </c>
    </row>
    <row r="110" spans="1:21" ht="15" customHeight="1" x14ac:dyDescent="0.25">
      <c r="A110" s="77"/>
      <c r="B110" s="224">
        <v>36</v>
      </c>
      <c r="C110" s="47" t="s">
        <v>194</v>
      </c>
      <c r="D110" s="50">
        <v>42735</v>
      </c>
      <c r="E110" s="236" t="s">
        <v>195</v>
      </c>
      <c r="F110" s="105" t="s">
        <v>603</v>
      </c>
      <c r="G110" s="204" t="s">
        <v>34</v>
      </c>
      <c r="H110" s="224" t="s">
        <v>524</v>
      </c>
      <c r="I110" s="60" t="s">
        <v>64</v>
      </c>
      <c r="K110" s="99">
        <f>IF(I110="ACC", 1, "")</f>
        <v>1</v>
      </c>
      <c r="L110" s="14" t="str">
        <f>IF(I110="C-USA", 1, "")</f>
        <v/>
      </c>
      <c r="M110" s="14" t="str">
        <f>IF(I110="B1G", 1, "")</f>
        <v/>
      </c>
      <c r="N110" s="14" t="str">
        <f>IF(I110="AAC", 1, "")</f>
        <v/>
      </c>
      <c r="O110" s="14" t="str">
        <f>IF(I110="B12", 1, "")</f>
        <v/>
      </c>
      <c r="P110" s="14" t="str">
        <f>IF(I110="MAC", 1, "")</f>
        <v/>
      </c>
      <c r="Q110" s="14" t="str">
        <f>IF(I110="MWC", 1, "")</f>
        <v/>
      </c>
      <c r="R110" s="14" t="str">
        <f>IF(I110="PAC-12", 1, "")</f>
        <v/>
      </c>
      <c r="S110" s="14" t="str">
        <f>IF(I110="SEC", 1, "")</f>
        <v/>
      </c>
      <c r="T110" s="14" t="str">
        <f>IF(I110="Sun Belt", 1, "")</f>
        <v/>
      </c>
      <c r="U110" s="14" t="str">
        <f>IF(I110="Ind", 1, "")</f>
        <v/>
      </c>
    </row>
    <row r="111" spans="1:21" ht="15" customHeight="1" x14ac:dyDescent="0.25">
      <c r="A111" s="75">
        <v>36</v>
      </c>
      <c r="B111" s="225"/>
      <c r="C111" s="48" t="s">
        <v>99</v>
      </c>
      <c r="D111" s="48" t="s">
        <v>192</v>
      </c>
      <c r="E111" s="237"/>
      <c r="F111" s="106" t="s">
        <v>22</v>
      </c>
      <c r="G111" s="204"/>
      <c r="H111" s="225"/>
      <c r="I111" s="51"/>
    </row>
    <row r="112" spans="1:21" ht="15" customHeight="1" x14ac:dyDescent="0.25">
      <c r="A112" s="76"/>
      <c r="B112" s="226"/>
      <c r="C112" s="49" t="s">
        <v>95</v>
      </c>
      <c r="D112" s="49" t="s">
        <v>27</v>
      </c>
      <c r="E112" s="238"/>
      <c r="F112" s="107" t="s">
        <v>604</v>
      </c>
      <c r="G112" s="204"/>
      <c r="H112" s="226"/>
      <c r="I112" s="51"/>
      <c r="J112" s="59" t="s">
        <v>7</v>
      </c>
      <c r="K112" s="14" t="str">
        <f>IF(J112="ACC",1,"")</f>
        <v/>
      </c>
      <c r="L112" s="14" t="str">
        <f>IF(J112="C-USA", 1, "")</f>
        <v/>
      </c>
      <c r="M112" s="98">
        <f>IF(J112="B1G", 1, "")</f>
        <v>1</v>
      </c>
      <c r="N112" s="14" t="str">
        <f>IF(J112="AAC", 1, "")</f>
        <v/>
      </c>
      <c r="O112" s="14" t="str">
        <f>IF(J112="B12", 1, "")</f>
        <v/>
      </c>
      <c r="P112" s="14" t="str">
        <f>IF(J112="MAC", 1, "")</f>
        <v/>
      </c>
      <c r="Q112" s="14" t="str">
        <f>IF(J112="MWC", 1, "")</f>
        <v/>
      </c>
      <c r="R112" s="14" t="str">
        <f>IF(J112="PAC-12", 1, "")</f>
        <v/>
      </c>
      <c r="S112" s="14" t="str">
        <f>IF(J112="SEC", 1, "")</f>
        <v/>
      </c>
      <c r="T112" s="14" t="str">
        <f>IF(J112="Sun Belt", 1, "")</f>
        <v/>
      </c>
      <c r="U112" s="14" t="str">
        <f>IF(J112="Ind", 1, "")</f>
        <v/>
      </c>
    </row>
    <row r="113" spans="1:22" ht="15" customHeight="1" x14ac:dyDescent="0.25">
      <c r="A113" s="77"/>
      <c r="B113" s="224">
        <v>37</v>
      </c>
      <c r="C113" s="42" t="s">
        <v>96</v>
      </c>
      <c r="D113" s="45">
        <v>42737</v>
      </c>
      <c r="E113" s="200" t="s">
        <v>196</v>
      </c>
      <c r="F113" s="102" t="s">
        <v>605</v>
      </c>
      <c r="G113" s="227" t="s">
        <v>64</v>
      </c>
      <c r="H113" s="224" t="s">
        <v>525</v>
      </c>
      <c r="I113" s="68" t="s">
        <v>6</v>
      </c>
      <c r="K113" s="14" t="str">
        <f>IF(I113="ACC", 1, "")</f>
        <v/>
      </c>
      <c r="L113" s="14" t="str">
        <f>IF(I113="C-USA", 1, "")</f>
        <v/>
      </c>
      <c r="M113" s="14" t="str">
        <f>IF(I113="B1G", 1, "")</f>
        <v/>
      </c>
      <c r="N113" s="14" t="str">
        <f>IF(I113="AAC", 1, "")</f>
        <v/>
      </c>
      <c r="O113" s="14" t="str">
        <f>IF(I113="B12", 1, "")</f>
        <v/>
      </c>
      <c r="P113" s="98">
        <f>IF(I113="MAC", 1, "")</f>
        <v>1</v>
      </c>
      <c r="Q113" s="14" t="str">
        <f>IF(I113="MWC", 1, "")</f>
        <v/>
      </c>
      <c r="R113" s="14" t="str">
        <f>IF(I113="PAC-12", 1, "")</f>
        <v/>
      </c>
      <c r="S113" s="14" t="str">
        <f>IF(I113="SEC", 1, "")</f>
        <v/>
      </c>
      <c r="T113" s="14" t="str">
        <f>IF(I113="Sun Belt", 1, "")</f>
        <v/>
      </c>
      <c r="U113" s="14" t="str">
        <f>IF(I113="Ind", 1, "")</f>
        <v/>
      </c>
    </row>
    <row r="114" spans="1:22" ht="15" customHeight="1" x14ac:dyDescent="0.25">
      <c r="A114" s="75">
        <v>37</v>
      </c>
      <c r="B114" s="225"/>
      <c r="C114" s="43" t="s">
        <v>97</v>
      </c>
      <c r="D114" s="43" t="s">
        <v>100</v>
      </c>
      <c r="E114" s="201"/>
      <c r="F114" s="103" t="s">
        <v>22</v>
      </c>
      <c r="G114" s="227"/>
      <c r="H114" s="225"/>
      <c r="I114" s="51"/>
    </row>
    <row r="115" spans="1:22" ht="15" customHeight="1" x14ac:dyDescent="0.25">
      <c r="A115" s="76"/>
      <c r="B115" s="226"/>
      <c r="C115" s="46" t="s">
        <v>95</v>
      </c>
      <c r="D115" s="46" t="s">
        <v>27</v>
      </c>
      <c r="E115" s="202"/>
      <c r="F115" s="104" t="s">
        <v>606</v>
      </c>
      <c r="G115" s="227"/>
      <c r="H115" s="226"/>
      <c r="I115" s="51"/>
      <c r="J115" s="59" t="s">
        <v>7</v>
      </c>
      <c r="K115" s="14" t="str">
        <f>IF(J115="ACC",1,"")</f>
        <v/>
      </c>
      <c r="L115" s="14" t="str">
        <f>IF(J115="C-USA", 1, "")</f>
        <v/>
      </c>
      <c r="M115" s="99">
        <f>IF(J115="B1G", 1, "")</f>
        <v>1</v>
      </c>
      <c r="N115" s="14" t="str">
        <f>IF(J115="AAC", 1, "")</f>
        <v/>
      </c>
      <c r="O115" s="14" t="str">
        <f>IF(J115="B12", 1, "")</f>
        <v/>
      </c>
      <c r="P115" s="14" t="str">
        <f>IF(J115="MAC", 1, "")</f>
        <v/>
      </c>
      <c r="Q115" s="14" t="str">
        <f>IF(J115="MWC", 1, "")</f>
        <v/>
      </c>
      <c r="R115" s="14" t="str">
        <f>IF(J115="PAC-12", 1, "")</f>
        <v/>
      </c>
      <c r="S115" s="14" t="str">
        <f>IF(J115="SEC", 1, "")</f>
        <v/>
      </c>
      <c r="T115" s="14" t="str">
        <f>IF(J115="Sun Belt", 1, "")</f>
        <v/>
      </c>
      <c r="U115" s="14" t="str">
        <f>IF(J115="Ind", 1, "")</f>
        <v/>
      </c>
    </row>
    <row r="116" spans="1:22" ht="15" customHeight="1" x14ac:dyDescent="0.25">
      <c r="A116" s="77"/>
      <c r="B116" s="224">
        <v>38</v>
      </c>
      <c r="C116" s="42" t="s">
        <v>101</v>
      </c>
      <c r="D116" s="45">
        <v>42737</v>
      </c>
      <c r="E116" s="200" t="s">
        <v>197</v>
      </c>
      <c r="F116" s="102" t="s">
        <v>607</v>
      </c>
      <c r="G116" s="228" t="s">
        <v>141</v>
      </c>
      <c r="H116" s="205" t="s">
        <v>526</v>
      </c>
      <c r="I116" s="59" t="s">
        <v>7</v>
      </c>
      <c r="K116" s="14" t="str">
        <f>IF(I116="ACC", 1, "")</f>
        <v/>
      </c>
      <c r="L116" s="14" t="str">
        <f>IF(I116="C-USA", 1, "")</f>
        <v/>
      </c>
      <c r="M116" s="98">
        <f>IF(I116="B1G", 1, "")</f>
        <v>1</v>
      </c>
      <c r="N116" s="14" t="str">
        <f>IF(I116="AAC", 1, "")</f>
        <v/>
      </c>
      <c r="O116" s="14" t="str">
        <f>IF(I116="B12", 1, "")</f>
        <v/>
      </c>
      <c r="P116" s="14" t="str">
        <f>IF(I116="MAC", 1, "")</f>
        <v/>
      </c>
      <c r="Q116" s="14" t="str">
        <f>IF(I116="MWC", 1, "")</f>
        <v/>
      </c>
      <c r="R116" s="14" t="str">
        <f>IF(I116="PAC-12", 1, "")</f>
        <v/>
      </c>
      <c r="S116" s="14" t="str">
        <f>IF(I116="SEC", 1, "")</f>
        <v/>
      </c>
      <c r="T116" s="14" t="str">
        <f>IF(I116="Sun Belt", 1, "")</f>
        <v/>
      </c>
      <c r="U116" s="14" t="str">
        <f>IF(I116="Ind", 1, "")</f>
        <v/>
      </c>
    </row>
    <row r="117" spans="1:22" ht="15" customHeight="1" x14ac:dyDescent="0.25">
      <c r="A117" s="75">
        <v>38</v>
      </c>
      <c r="B117" s="225"/>
      <c r="C117" s="43" t="s">
        <v>102</v>
      </c>
      <c r="D117" s="43" t="s">
        <v>100</v>
      </c>
      <c r="E117" s="201"/>
      <c r="F117" s="103" t="s">
        <v>22</v>
      </c>
      <c r="G117" s="228"/>
      <c r="H117" s="206"/>
      <c r="I117" s="51"/>
    </row>
    <row r="118" spans="1:22" ht="15" customHeight="1" x14ac:dyDescent="0.25">
      <c r="A118" s="76"/>
      <c r="B118" s="226"/>
      <c r="C118" s="44">
        <v>3500000</v>
      </c>
      <c r="D118" s="46" t="s">
        <v>33</v>
      </c>
      <c r="E118" s="202"/>
      <c r="F118" s="104" t="s">
        <v>608</v>
      </c>
      <c r="G118" s="228"/>
      <c r="H118" s="207"/>
      <c r="I118" s="51"/>
      <c r="J118" s="62" t="s">
        <v>71</v>
      </c>
      <c r="K118" s="14" t="str">
        <f>IF(J118="ACC",1,"")</f>
        <v/>
      </c>
      <c r="L118" s="14" t="str">
        <f>IF(J118="C-USA", 1, "")</f>
        <v/>
      </c>
      <c r="M118" s="14" t="str">
        <f>IF(J118="B1G", 1, "")</f>
        <v/>
      </c>
      <c r="N118" s="14" t="str">
        <f>IF(J118="AAC", 1, "")</f>
        <v/>
      </c>
      <c r="O118" s="14" t="str">
        <f>IF(J118="B12", 1, "")</f>
        <v/>
      </c>
      <c r="P118" s="14" t="str">
        <f>IF(J118="MAC", 1, "")</f>
        <v/>
      </c>
      <c r="Q118" s="14" t="str">
        <f>IF(J118="MWC", 1, "")</f>
        <v/>
      </c>
      <c r="R118" s="14" t="str">
        <f>IF(J118="PAC-12", 1, "")</f>
        <v/>
      </c>
      <c r="S118" s="99">
        <f>IF(J118="SEC", 1, "")</f>
        <v>1</v>
      </c>
      <c r="T118" s="14" t="str">
        <f>IF(J118="Sun Belt", 1, "")</f>
        <v/>
      </c>
      <c r="U118" s="14" t="str">
        <f>IF(J118="Ind", 1, "")</f>
        <v/>
      </c>
    </row>
    <row r="119" spans="1:22" ht="15" customHeight="1" x14ac:dyDescent="0.25">
      <c r="A119" s="77"/>
      <c r="B119" s="224">
        <v>39</v>
      </c>
      <c r="C119" s="42" t="s">
        <v>104</v>
      </c>
      <c r="D119" s="45">
        <v>42737</v>
      </c>
      <c r="E119" s="200" t="s">
        <v>198</v>
      </c>
      <c r="F119" s="102" t="s">
        <v>609</v>
      </c>
      <c r="G119" s="227" t="s">
        <v>64</v>
      </c>
      <c r="H119" s="224" t="s">
        <v>527</v>
      </c>
      <c r="I119" s="25" t="s">
        <v>34</v>
      </c>
      <c r="K119" s="14" t="str">
        <f>IF(I119="ACC", 1, "")</f>
        <v/>
      </c>
      <c r="L119" s="14" t="str">
        <f>IF(I119="C-USA", 1, "")</f>
        <v/>
      </c>
      <c r="M119" s="14" t="str">
        <f>IF(I119="B1G", 1, "")</f>
        <v/>
      </c>
      <c r="N119" s="14" t="str">
        <f>IF(I119="AAC", 1, "")</f>
        <v/>
      </c>
      <c r="O119" s="14" t="str">
        <f>IF(I119="B12", 1, "")</f>
        <v/>
      </c>
      <c r="P119" s="14" t="str">
        <f>IF(I119="MAC", 1, "")</f>
        <v/>
      </c>
      <c r="Q119" s="14" t="str">
        <f>IF(I119="MWC", 1, "")</f>
        <v/>
      </c>
      <c r="R119" s="99">
        <f>IF(I119="PAC-12", 1, "")</f>
        <v>1</v>
      </c>
      <c r="S119" s="14" t="str">
        <f>IF(I119="SEC", 1, "")</f>
        <v/>
      </c>
      <c r="T119" s="14" t="str">
        <f>IF(I119="Sun Belt", 1, "")</f>
        <v/>
      </c>
      <c r="U119" s="14" t="str">
        <f>IF(I119="Ind", 1, "")</f>
        <v/>
      </c>
    </row>
    <row r="120" spans="1:22" ht="15" customHeight="1" x14ac:dyDescent="0.25">
      <c r="A120" s="75">
        <v>39</v>
      </c>
      <c r="B120" s="225"/>
      <c r="C120" s="43" t="s">
        <v>105</v>
      </c>
      <c r="D120" s="43" t="s">
        <v>78</v>
      </c>
      <c r="E120" s="201"/>
      <c r="F120" s="103" t="s">
        <v>22</v>
      </c>
      <c r="G120" s="227"/>
      <c r="H120" s="225"/>
      <c r="I120" s="51"/>
    </row>
    <row r="121" spans="1:22" ht="15" customHeight="1" x14ac:dyDescent="0.25">
      <c r="A121" s="76"/>
      <c r="B121" s="226"/>
      <c r="C121" s="46" t="s">
        <v>95</v>
      </c>
      <c r="D121" s="46" t="s">
        <v>27</v>
      </c>
      <c r="E121" s="202"/>
      <c r="F121" s="104" t="s">
        <v>610</v>
      </c>
      <c r="G121" s="227"/>
      <c r="H121" s="226"/>
      <c r="I121" s="51"/>
      <c r="J121" s="59" t="s">
        <v>7</v>
      </c>
      <c r="K121" s="14" t="str">
        <f>IF(J121="ACC",1,"")</f>
        <v/>
      </c>
      <c r="L121" s="14" t="str">
        <f>IF(J121="C-USA", 1, "")</f>
        <v/>
      </c>
      <c r="M121" s="98">
        <f>IF(J121="B1G", 1, "")</f>
        <v>1</v>
      </c>
      <c r="N121" s="14" t="str">
        <f>IF(J121="AAC", 1, "")</f>
        <v/>
      </c>
      <c r="O121" s="14" t="str">
        <f>IF(J121="B12", 1, "")</f>
        <v/>
      </c>
      <c r="P121" s="14" t="str">
        <f>IF(J121="MAC", 1, "")</f>
        <v/>
      </c>
      <c r="Q121" s="14" t="str">
        <f>IF(J121="MWC", 1, "")</f>
        <v/>
      </c>
      <c r="R121" s="14" t="str">
        <f>IF(J121="PAC-12", 1, "")</f>
        <v/>
      </c>
      <c r="S121" s="14" t="str">
        <f>IF(J121="SEC", 1, "")</f>
        <v/>
      </c>
      <c r="T121" s="14" t="str">
        <f>IF(J121="Sun Belt", 1, "")</f>
        <v/>
      </c>
      <c r="U121" s="14" t="str">
        <f>IF(J121="Ind", 1, "")</f>
        <v/>
      </c>
    </row>
    <row r="122" spans="1:22" ht="45" customHeight="1" x14ac:dyDescent="0.25">
      <c r="A122" s="77"/>
      <c r="B122" s="224">
        <v>40</v>
      </c>
      <c r="C122" s="42" t="s">
        <v>106</v>
      </c>
      <c r="D122" s="45">
        <v>42737</v>
      </c>
      <c r="E122" s="200" t="s">
        <v>199</v>
      </c>
      <c r="F122" s="102" t="s">
        <v>612</v>
      </c>
      <c r="G122" s="239" t="s">
        <v>7</v>
      </c>
      <c r="H122" s="205" t="s">
        <v>239</v>
      </c>
      <c r="I122" s="62" t="s">
        <v>71</v>
      </c>
      <c r="K122" s="14" t="str">
        <f>IF(I122="ACC", 1, "")</f>
        <v/>
      </c>
      <c r="L122" s="14" t="str">
        <f>IF(I122="C-USA", 1, "")</f>
        <v/>
      </c>
      <c r="M122" s="14" t="str">
        <f>IF(I122="B1G", 1, "")</f>
        <v/>
      </c>
      <c r="N122" s="14" t="str">
        <f>IF(I122="AAC", 1, "")</f>
        <v/>
      </c>
      <c r="O122" s="14" t="str">
        <f>IF(I122="B12", 1, "")</f>
        <v/>
      </c>
      <c r="P122" s="14" t="str">
        <f>IF(I122="MAC", 1, "")</f>
        <v/>
      </c>
      <c r="Q122" s="14" t="str">
        <f>IF(I122="MWC", 1, "")</f>
        <v/>
      </c>
      <c r="R122" s="14" t="str">
        <f>IF(I122="PAC-12", 1, "")</f>
        <v/>
      </c>
      <c r="S122" s="98">
        <f>IF(I122="SEC", 1, "")</f>
        <v>1</v>
      </c>
      <c r="T122" s="14" t="str">
        <f>IF(I122="Sun Belt", 1, "")</f>
        <v/>
      </c>
      <c r="U122" s="14" t="str">
        <f>IF(I122="Ind", 1, "")</f>
        <v/>
      </c>
    </row>
    <row r="123" spans="1:22" ht="45" customHeight="1" x14ac:dyDescent="0.25">
      <c r="A123" s="75">
        <v>40</v>
      </c>
      <c r="B123" s="225"/>
      <c r="C123" s="43" t="s">
        <v>40</v>
      </c>
      <c r="D123" s="43" t="s">
        <v>107</v>
      </c>
      <c r="E123" s="201"/>
      <c r="F123" s="103" t="s">
        <v>22</v>
      </c>
      <c r="G123" s="240"/>
      <c r="H123" s="206"/>
      <c r="I123" s="51"/>
    </row>
    <row r="124" spans="1:22" ht="45" customHeight="1" x14ac:dyDescent="0.25">
      <c r="A124" s="76"/>
      <c r="B124" s="226"/>
      <c r="C124" s="46" t="s">
        <v>95</v>
      </c>
      <c r="D124" s="46" t="s">
        <v>27</v>
      </c>
      <c r="E124" s="202"/>
      <c r="F124" s="104" t="s">
        <v>611</v>
      </c>
      <c r="G124" s="241"/>
      <c r="H124" s="207"/>
      <c r="I124" s="51"/>
      <c r="J124" s="70" t="s">
        <v>141</v>
      </c>
      <c r="K124" s="14" t="str">
        <f>IF(J124="ACC",1,"")</f>
        <v/>
      </c>
      <c r="L124" s="14" t="str">
        <f>IF(J124="C-USA", 1, "")</f>
        <v/>
      </c>
      <c r="M124" s="14" t="str">
        <f>IF(J124="B1G", 1, "")</f>
        <v/>
      </c>
      <c r="N124" s="14" t="str">
        <f>IF(J124="AAC", 1, "")</f>
        <v/>
      </c>
      <c r="O124" s="99">
        <f>IF(J124="B12", 1, "")</f>
        <v>1</v>
      </c>
      <c r="P124" s="14" t="str">
        <f>IF(J124="MAC", 1, "")</f>
        <v/>
      </c>
      <c r="Q124" s="14" t="str">
        <f>IF(J124="MWC", 1, "")</f>
        <v/>
      </c>
      <c r="R124" s="14" t="str">
        <f>IF(J124="PAC-12", 1, "")</f>
        <v/>
      </c>
      <c r="S124" s="14" t="str">
        <f>IF(J124="SEC", 1, "")</f>
        <v/>
      </c>
      <c r="T124" s="14" t="str">
        <f>IF(J124="Sun Belt", 1, "")</f>
        <v/>
      </c>
      <c r="U124" s="14" t="str">
        <f>IF(J124="Ind", 1, "")</f>
        <v/>
      </c>
    </row>
    <row r="125" spans="1:22" ht="15" customHeight="1" x14ac:dyDescent="0.25">
      <c r="A125" s="86"/>
      <c r="B125" s="224">
        <v>41</v>
      </c>
      <c r="C125" s="47" t="s">
        <v>116</v>
      </c>
      <c r="D125" s="50">
        <v>42744</v>
      </c>
      <c r="E125" s="236" t="s">
        <v>200</v>
      </c>
      <c r="F125" s="105" t="s">
        <v>613</v>
      </c>
      <c r="G125" s="228" t="s">
        <v>141</v>
      </c>
      <c r="H125" s="224" t="s">
        <v>528</v>
      </c>
      <c r="I125" s="62" t="s">
        <v>71</v>
      </c>
      <c r="K125" s="14" t="str">
        <f>IF(I125="ACC", 1, "")</f>
        <v/>
      </c>
      <c r="L125" s="14" t="str">
        <f>IF(I125="C-USA", 1, "")</f>
        <v/>
      </c>
      <c r="M125" s="14" t="str">
        <f>IF(I125="B1G", 1, "")</f>
        <v/>
      </c>
      <c r="N125" s="14" t="str">
        <f>IF(I125="AAC", 1, "")</f>
        <v/>
      </c>
      <c r="O125" s="14" t="str">
        <f>IF(I125="B12", 1, "")</f>
        <v/>
      </c>
      <c r="P125" s="14" t="str">
        <f>IF(I125="MAC", 1, "")</f>
        <v/>
      </c>
      <c r="Q125" s="14" t="str">
        <f>IF(I125="MWC", 1, "")</f>
        <v/>
      </c>
      <c r="R125" s="14" t="str">
        <f>IF(I125="PAC-12", 1, "")</f>
        <v/>
      </c>
      <c r="S125" s="98">
        <f>IF(I125="SEC", 1, "")</f>
        <v>1</v>
      </c>
      <c r="T125" s="14" t="str">
        <f>IF(I125="Sun Belt", 1, "")</f>
        <v/>
      </c>
      <c r="U125" s="14" t="str">
        <f>IF(I125="Ind", 1, "")</f>
        <v/>
      </c>
    </row>
    <row r="126" spans="1:22" ht="15" customHeight="1" x14ac:dyDescent="0.25">
      <c r="A126" s="87">
        <v>41</v>
      </c>
      <c r="B126" s="225"/>
      <c r="C126" s="48" t="s">
        <v>102</v>
      </c>
      <c r="D126" s="48" t="s">
        <v>107</v>
      </c>
      <c r="E126" s="237"/>
      <c r="F126" s="106" t="s">
        <v>22</v>
      </c>
      <c r="G126" s="228"/>
      <c r="H126" s="225"/>
      <c r="I126" s="51"/>
    </row>
    <row r="127" spans="1:22" ht="15" customHeight="1" thickBot="1" x14ac:dyDescent="0.3">
      <c r="A127" s="88"/>
      <c r="B127" s="226"/>
      <c r="C127" s="49" t="s">
        <v>95</v>
      </c>
      <c r="D127" s="49" t="s">
        <v>27</v>
      </c>
      <c r="E127" s="238"/>
      <c r="F127" s="107" t="s">
        <v>614</v>
      </c>
      <c r="G127" s="228"/>
      <c r="H127" s="226"/>
      <c r="I127" s="73"/>
      <c r="J127" s="179" t="s">
        <v>64</v>
      </c>
      <c r="K127" s="249">
        <f>IF(J127="ACC",1,"")</f>
        <v>1</v>
      </c>
      <c r="L127" s="15" t="str">
        <f>IF(J127="C-USA", 1, "")</f>
        <v/>
      </c>
      <c r="M127" s="15" t="str">
        <f>IF(J127="B1G", 1, "")</f>
        <v/>
      </c>
      <c r="N127" s="15" t="str">
        <f>IF(J127="AAC", 1, "")</f>
        <v/>
      </c>
      <c r="O127" s="15" t="str">
        <f>IF(J127="B12", 1, "")</f>
        <v/>
      </c>
      <c r="P127" s="15" t="str">
        <f>IF(J127="MAC", 1, "")</f>
        <v/>
      </c>
      <c r="Q127" s="15" t="str">
        <f>IF(J127="MWC", 1, "")</f>
        <v/>
      </c>
      <c r="R127" s="15" t="str">
        <f>IF(J127="PAC-12", 1, "")</f>
        <v/>
      </c>
      <c r="S127" s="15" t="str">
        <f>IF(J127="SEC", 1, "")</f>
        <v/>
      </c>
      <c r="T127" s="15" t="str">
        <f>IF(J127="Sun Belt", 1, "")</f>
        <v/>
      </c>
      <c r="U127" s="15" t="str">
        <f>IF(J127="Ind", 1, "")</f>
        <v/>
      </c>
    </row>
    <row r="128" spans="1:22" ht="15.75" thickBot="1" x14ac:dyDescent="0.3">
      <c r="K128" s="14">
        <f>SUM(K5:K127)</f>
        <v>12</v>
      </c>
      <c r="L128" s="14">
        <f t="shared" ref="L128:U128" si="0">SUM(L5:L127)</f>
        <v>7</v>
      </c>
      <c r="M128" s="14">
        <f t="shared" si="0"/>
        <v>10</v>
      </c>
      <c r="N128" s="14">
        <f t="shared" si="0"/>
        <v>7</v>
      </c>
      <c r="O128" s="14">
        <f t="shared" si="0"/>
        <v>6</v>
      </c>
      <c r="P128" s="14">
        <f t="shared" si="0"/>
        <v>6</v>
      </c>
      <c r="Q128" s="14">
        <f t="shared" si="0"/>
        <v>7</v>
      </c>
      <c r="R128" s="14">
        <f t="shared" si="0"/>
        <v>6</v>
      </c>
      <c r="S128" s="14">
        <f t="shared" si="0"/>
        <v>13</v>
      </c>
      <c r="T128" s="14">
        <f t="shared" si="0"/>
        <v>6</v>
      </c>
      <c r="U128" s="14">
        <f t="shared" si="0"/>
        <v>2</v>
      </c>
      <c r="V128" s="71">
        <f>SUM(K128:U128)</f>
        <v>82</v>
      </c>
    </row>
    <row r="129" spans="5:21" x14ac:dyDescent="0.25">
      <c r="K129" s="60" t="str">
        <f>K4</f>
        <v>ACC</v>
      </c>
      <c r="L129" s="53" t="str">
        <f t="shared" ref="L129:U129" si="1">L4</f>
        <v>C-USA</v>
      </c>
      <c r="M129" s="59" t="str">
        <f t="shared" si="1"/>
        <v>B1G</v>
      </c>
      <c r="N129" s="61" t="str">
        <f t="shared" si="1"/>
        <v>AAC</v>
      </c>
      <c r="O129" s="70" t="s">
        <v>141</v>
      </c>
      <c r="P129" s="68" t="str">
        <f t="shared" si="1"/>
        <v>MAC</v>
      </c>
      <c r="Q129" s="65" t="str">
        <f t="shared" si="1"/>
        <v>MWC</v>
      </c>
      <c r="R129" s="25" t="str">
        <f t="shared" si="1"/>
        <v>PAC-12</v>
      </c>
      <c r="S129" s="62" t="str">
        <f t="shared" si="1"/>
        <v>SEC</v>
      </c>
      <c r="T129" s="69" t="str">
        <f t="shared" si="1"/>
        <v>Sun Belt</v>
      </c>
      <c r="U129" s="14" t="str">
        <f t="shared" si="1"/>
        <v>Independent</v>
      </c>
    </row>
    <row r="130" spans="5:21" x14ac:dyDescent="0.25">
      <c r="E130" s="14">
        <v>1</v>
      </c>
    </row>
    <row r="131" spans="5:21" x14ac:dyDescent="0.25">
      <c r="E131" s="14">
        <v>2</v>
      </c>
      <c r="G131" s="14" t="s">
        <v>142</v>
      </c>
      <c r="H131" s="14" t="s">
        <v>143</v>
      </c>
      <c r="I131" s="15" t="s">
        <v>530</v>
      </c>
      <c r="J131" s="15" t="s">
        <v>531</v>
      </c>
      <c r="K131" s="15" t="s">
        <v>532</v>
      </c>
    </row>
    <row r="132" spans="5:21" x14ac:dyDescent="0.25">
      <c r="E132" s="14">
        <v>3</v>
      </c>
      <c r="F132" s="16" t="s">
        <v>64</v>
      </c>
      <c r="G132" s="17">
        <v>5</v>
      </c>
      <c r="H132" s="17">
        <f>K128</f>
        <v>12</v>
      </c>
      <c r="I132" s="14">
        <v>9</v>
      </c>
      <c r="J132" s="14">
        <v>3</v>
      </c>
      <c r="K132" s="100">
        <f t="shared" ref="K132:K137" si="2">I132/H132</f>
        <v>0.75</v>
      </c>
    </row>
    <row r="133" spans="5:21" x14ac:dyDescent="0.25">
      <c r="E133" s="14">
        <v>4</v>
      </c>
      <c r="F133" s="18" t="s">
        <v>137</v>
      </c>
      <c r="G133" s="19">
        <v>4</v>
      </c>
      <c r="H133" s="19">
        <f>L128</f>
        <v>7</v>
      </c>
      <c r="I133" s="14">
        <v>4</v>
      </c>
      <c r="J133" s="14">
        <v>3</v>
      </c>
      <c r="K133" s="100">
        <f t="shared" si="2"/>
        <v>0.5714285714285714</v>
      </c>
    </row>
    <row r="134" spans="5:21" x14ac:dyDescent="0.25">
      <c r="E134" s="14">
        <v>5</v>
      </c>
      <c r="F134" s="54" t="s">
        <v>7</v>
      </c>
      <c r="G134" s="59">
        <v>5</v>
      </c>
      <c r="H134" s="59">
        <f>M128</f>
        <v>10</v>
      </c>
      <c r="I134" s="245">
        <v>3</v>
      </c>
      <c r="J134" s="245">
        <v>7</v>
      </c>
      <c r="K134" s="246">
        <f t="shared" si="2"/>
        <v>0.3</v>
      </c>
    </row>
    <row r="135" spans="5:21" x14ac:dyDescent="0.25">
      <c r="E135" s="14">
        <v>6</v>
      </c>
      <c r="F135" s="20" t="s">
        <v>138</v>
      </c>
      <c r="G135" s="21">
        <v>3</v>
      </c>
      <c r="H135" s="21">
        <f>N128</f>
        <v>7</v>
      </c>
      <c r="I135" s="14">
        <v>2</v>
      </c>
      <c r="J135" s="14">
        <v>5</v>
      </c>
      <c r="K135" s="100">
        <f t="shared" si="2"/>
        <v>0.2857142857142857</v>
      </c>
    </row>
    <row r="136" spans="5:21" x14ac:dyDescent="0.25">
      <c r="E136" s="14">
        <v>7</v>
      </c>
      <c r="F136" s="22" t="s">
        <v>141</v>
      </c>
      <c r="G136" s="23">
        <v>5</v>
      </c>
      <c r="H136" s="23">
        <f>O128</f>
        <v>6</v>
      </c>
      <c r="I136" s="14">
        <v>4</v>
      </c>
      <c r="J136" s="14">
        <v>2</v>
      </c>
      <c r="K136" s="100">
        <f t="shared" si="2"/>
        <v>0.66666666666666663</v>
      </c>
    </row>
    <row r="137" spans="5:21" x14ac:dyDescent="0.25">
      <c r="E137" s="14">
        <v>8</v>
      </c>
      <c r="F137" s="66" t="s">
        <v>6</v>
      </c>
      <c r="G137" s="67">
        <v>3</v>
      </c>
      <c r="H137" s="67">
        <f>P128</f>
        <v>6</v>
      </c>
      <c r="I137" s="247">
        <v>0</v>
      </c>
      <c r="J137" s="245">
        <v>6</v>
      </c>
      <c r="K137" s="246">
        <f t="shared" si="2"/>
        <v>0</v>
      </c>
      <c r="L137" s="245">
        <f>I134+I137</f>
        <v>3</v>
      </c>
      <c r="M137" s="245">
        <f>H134+H137</f>
        <v>16</v>
      </c>
      <c r="N137" s="246">
        <f>L137/M137</f>
        <v>0.1875</v>
      </c>
    </row>
    <row r="138" spans="5:21" x14ac:dyDescent="0.25">
      <c r="E138" s="14">
        <v>9</v>
      </c>
      <c r="F138" s="63" t="s">
        <v>28</v>
      </c>
      <c r="G138" s="64">
        <v>3</v>
      </c>
      <c r="H138" s="64">
        <f>Q128</f>
        <v>7</v>
      </c>
      <c r="I138" s="14">
        <v>4</v>
      </c>
      <c r="J138" s="14">
        <v>3</v>
      </c>
      <c r="K138" s="100">
        <f>I138/H138</f>
        <v>0.5714285714285714</v>
      </c>
    </row>
    <row r="139" spans="5:21" x14ac:dyDescent="0.25">
      <c r="E139" s="14">
        <v>10</v>
      </c>
      <c r="F139" s="24" t="s">
        <v>34</v>
      </c>
      <c r="G139" s="25">
        <v>5</v>
      </c>
      <c r="H139" s="25">
        <f>R128</f>
        <v>6</v>
      </c>
      <c r="I139" s="14">
        <v>3</v>
      </c>
      <c r="J139" s="14">
        <v>3</v>
      </c>
      <c r="K139" s="100">
        <f t="shared" ref="K139:K142" si="3">I139/H139</f>
        <v>0.5</v>
      </c>
    </row>
    <row r="140" spans="5:21" x14ac:dyDescent="0.25">
      <c r="E140" s="14">
        <v>11</v>
      </c>
      <c r="F140" s="26" t="s">
        <v>71</v>
      </c>
      <c r="G140" s="27">
        <v>5</v>
      </c>
      <c r="H140" s="27">
        <f>S128</f>
        <v>13</v>
      </c>
      <c r="I140" s="14">
        <v>6</v>
      </c>
      <c r="J140" s="14">
        <v>7</v>
      </c>
      <c r="K140" s="100">
        <f t="shared" si="3"/>
        <v>0.46153846153846156</v>
      </c>
    </row>
    <row r="141" spans="5:21" x14ac:dyDescent="0.25">
      <c r="F141" s="28" t="s">
        <v>23</v>
      </c>
      <c r="G141" s="29">
        <v>3</v>
      </c>
      <c r="H141" s="29">
        <f>T128</f>
        <v>6</v>
      </c>
      <c r="I141" s="14">
        <v>4</v>
      </c>
      <c r="J141" s="14">
        <v>2</v>
      </c>
      <c r="K141" s="100">
        <f t="shared" si="3"/>
        <v>0.66666666666666663</v>
      </c>
    </row>
    <row r="142" spans="5:21" x14ac:dyDescent="0.25">
      <c r="F142" s="30" t="s">
        <v>139</v>
      </c>
      <c r="G142" s="15"/>
      <c r="H142" s="15">
        <f>U128</f>
        <v>2</v>
      </c>
      <c r="I142" s="15">
        <v>2</v>
      </c>
      <c r="J142" s="15"/>
      <c r="K142" s="101">
        <f t="shared" si="3"/>
        <v>1</v>
      </c>
    </row>
    <row r="143" spans="5:21" x14ac:dyDescent="0.25">
      <c r="G143" s="14"/>
    </row>
    <row r="144" spans="5:21" x14ac:dyDescent="0.25">
      <c r="G144" s="72">
        <f>SUM(G132:G143)</f>
        <v>41</v>
      </c>
      <c r="H144" s="72">
        <f>SUM(H132:H143)</f>
        <v>82</v>
      </c>
      <c r="I144" s="72">
        <f t="shared" ref="I144:J144" si="4">SUM(I132:I143)</f>
        <v>41</v>
      </c>
      <c r="J144" s="72">
        <f t="shared" si="4"/>
        <v>41</v>
      </c>
    </row>
  </sheetData>
  <mergeCells count="167">
    <mergeCell ref="H125:H127"/>
    <mergeCell ref="H89:H91"/>
    <mergeCell ref="H92:H94"/>
    <mergeCell ref="H98:H100"/>
    <mergeCell ref="H101:H103"/>
    <mergeCell ref="H104:H106"/>
    <mergeCell ref="H95:H97"/>
    <mergeCell ref="H116:H118"/>
    <mergeCell ref="B125:B127"/>
    <mergeCell ref="B119:B121"/>
    <mergeCell ref="B122:B124"/>
    <mergeCell ref="E116:E118"/>
    <mergeCell ref="E119:E121"/>
    <mergeCell ref="E122:E124"/>
    <mergeCell ref="E125:E127"/>
    <mergeCell ref="E101:E103"/>
    <mergeCell ref="E104:E106"/>
    <mergeCell ref="E107:E109"/>
    <mergeCell ref="E110:E112"/>
    <mergeCell ref="E113:E115"/>
    <mergeCell ref="G125:G127"/>
    <mergeCell ref="G116:G118"/>
    <mergeCell ref="G119:G121"/>
    <mergeCell ref="G122:G124"/>
    <mergeCell ref="B5:B7"/>
    <mergeCell ref="B8:B10"/>
    <mergeCell ref="B11:B13"/>
    <mergeCell ref="B14:B16"/>
    <mergeCell ref="B17:B19"/>
    <mergeCell ref="B50:B52"/>
    <mergeCell ref="B53:B55"/>
    <mergeCell ref="B56:B58"/>
    <mergeCell ref="B59:B61"/>
    <mergeCell ref="B35:B37"/>
    <mergeCell ref="B38:B40"/>
    <mergeCell ref="B44:B46"/>
    <mergeCell ref="B47:B49"/>
    <mergeCell ref="B41:B43"/>
    <mergeCell ref="H5:H7"/>
    <mergeCell ref="H14:H16"/>
    <mergeCell ref="H17:H19"/>
    <mergeCell ref="H23:H25"/>
    <mergeCell ref="H26:H28"/>
    <mergeCell ref="H29:H31"/>
    <mergeCell ref="H32:H34"/>
    <mergeCell ref="H35:H37"/>
    <mergeCell ref="H38:H40"/>
    <mergeCell ref="H8:H10"/>
    <mergeCell ref="H20:H22"/>
    <mergeCell ref="H11:H13"/>
    <mergeCell ref="B110:B112"/>
    <mergeCell ref="B113:B115"/>
    <mergeCell ref="B116:B118"/>
    <mergeCell ref="B95:B97"/>
    <mergeCell ref="B98:B100"/>
    <mergeCell ref="B101:B103"/>
    <mergeCell ref="B104:B106"/>
    <mergeCell ref="B107:B109"/>
    <mergeCell ref="B80:B82"/>
    <mergeCell ref="B83:B85"/>
    <mergeCell ref="B86:B88"/>
    <mergeCell ref="B89:B91"/>
    <mergeCell ref="B92:B94"/>
    <mergeCell ref="H59:H61"/>
    <mergeCell ref="H62:H64"/>
    <mergeCell ref="H65:H67"/>
    <mergeCell ref="H68:H70"/>
    <mergeCell ref="H74:H76"/>
    <mergeCell ref="H77:H79"/>
    <mergeCell ref="G41:G43"/>
    <mergeCell ref="E53:E55"/>
    <mergeCell ref="E56:E58"/>
    <mergeCell ref="E59:E61"/>
    <mergeCell ref="B77:B79"/>
    <mergeCell ref="H83:H85"/>
    <mergeCell ref="B20:B22"/>
    <mergeCell ref="B23:B25"/>
    <mergeCell ref="B26:B28"/>
    <mergeCell ref="B29:B31"/>
    <mergeCell ref="B32:B34"/>
    <mergeCell ref="B62:B64"/>
    <mergeCell ref="H41:H43"/>
    <mergeCell ref="H44:H46"/>
    <mergeCell ref="H47:H49"/>
    <mergeCell ref="H50:H52"/>
    <mergeCell ref="H53:H55"/>
    <mergeCell ref="H56:H58"/>
    <mergeCell ref="B65:B67"/>
    <mergeCell ref="B68:B70"/>
    <mergeCell ref="B71:B73"/>
    <mergeCell ref="B74:B76"/>
    <mergeCell ref="G50:G52"/>
    <mergeCell ref="G53:G55"/>
    <mergeCell ref="G56:G58"/>
    <mergeCell ref="G59:G61"/>
    <mergeCell ref="G62:G64"/>
    <mergeCell ref="G35:G37"/>
    <mergeCell ref="H107:H109"/>
    <mergeCell ref="H110:H112"/>
    <mergeCell ref="H113:H115"/>
    <mergeCell ref="H119:H121"/>
    <mergeCell ref="H86:H88"/>
    <mergeCell ref="G110:G112"/>
    <mergeCell ref="G113:G115"/>
    <mergeCell ref="G65:G67"/>
    <mergeCell ref="G68:G70"/>
    <mergeCell ref="G71:G73"/>
    <mergeCell ref="G74:G76"/>
    <mergeCell ref="G77:G79"/>
    <mergeCell ref="G95:G97"/>
    <mergeCell ref="G98:G100"/>
    <mergeCell ref="G101:G103"/>
    <mergeCell ref="G104:G106"/>
    <mergeCell ref="G107:G109"/>
    <mergeCell ref="G80:G82"/>
    <mergeCell ref="G83:G85"/>
    <mergeCell ref="G86:G88"/>
    <mergeCell ref="G89:G91"/>
    <mergeCell ref="G92:G94"/>
    <mergeCell ref="H71:H73"/>
    <mergeCell ref="H80:H82"/>
    <mergeCell ref="G38:G40"/>
    <mergeCell ref="G44:G46"/>
    <mergeCell ref="G47:G49"/>
    <mergeCell ref="H122:H124"/>
    <mergeCell ref="C1:F1"/>
    <mergeCell ref="G1:H1"/>
    <mergeCell ref="G2:G4"/>
    <mergeCell ref="H2:H4"/>
    <mergeCell ref="F2:F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E5:E7"/>
    <mergeCell ref="E8:E10"/>
    <mergeCell ref="E11:E13"/>
    <mergeCell ref="E14:E16"/>
    <mergeCell ref="E17:E19"/>
    <mergeCell ref="E20:E22"/>
    <mergeCell ref="E23:E25"/>
    <mergeCell ref="E29:E31"/>
    <mergeCell ref="E32:E34"/>
    <mergeCell ref="E38:E40"/>
    <mergeCell ref="E41:E43"/>
    <mergeCell ref="E44:E46"/>
    <mergeCell ref="E47:E49"/>
    <mergeCell ref="E50:E52"/>
    <mergeCell ref="E89:E91"/>
    <mergeCell ref="E92:E94"/>
    <mergeCell ref="E95:E97"/>
    <mergeCell ref="E98:E100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</mergeCells>
  <hyperlinks>
    <hyperlink ref="C5" r:id="rId1" display="http://www.newmexicobowl.com/"/>
    <hyperlink ref="C8" r:id="rId2" display="http://www.lvbowl.com/"/>
    <hyperlink ref="C11" r:id="rId3" display="http://camelliabowl.com/"/>
    <hyperlink ref="C14" r:id="rId4" display="http://www.curebowl.com/"/>
    <hyperlink ref="C17" r:id="rId5" display="http://www.neworleansbowl.org/"/>
    <hyperlink ref="C20" r:id="rId6" display="http://www.miamibeachbowl.com/"/>
    <hyperlink ref="C23" r:id="rId7" display="http://espnevents.com/boca-raton-bowl/"/>
    <hyperlink ref="C26" r:id="rId8" display="http://www.poinsettiabowl.net/"/>
    <hyperlink ref="C29" r:id="rId9" display="http://www.famousidahopotatobowl.com/"/>
    <hyperlink ref="C32" r:id="rId10" display="http://www.bahamasbowl.com/"/>
    <hyperlink ref="C35" r:id="rId11" display="http://armedforcesbowl.com/"/>
    <hyperlink ref="C38" r:id="rId12" display="http://dollargeneralbowl.com/"/>
    <hyperlink ref="C41" r:id="rId13" display="http://www.sheratonhawaiibowl.com/"/>
    <hyperlink ref="C44" r:id="rId14" display="http://www.stpetersburgbowl.com/"/>
    <hyperlink ref="C47" r:id="rId15" display="http://www.detroitlions.com/quicklanebowl.html"/>
    <hyperlink ref="C50" r:id="rId16" display="https://independencebowl.org/"/>
    <hyperlink ref="C53" r:id="rId17" display="http://theheartofdallasbowl.com/"/>
    <hyperlink ref="C56" r:id="rId18" display="http://www.militarybowl.org/"/>
    <hyperlink ref="C59" r:id="rId19" display="http://www.holidaybowl.com/"/>
    <hyperlink ref="C62" r:id="rId20" display="http://www.fiestabowl.org/cactus-bowl.php"/>
    <hyperlink ref="C65" r:id="rId21" display="http://www.newerapinstripebowl.com/"/>
    <hyperlink ref="C68" r:id="rId22" display="http://russellathleticbowl.com/"/>
    <hyperlink ref="C71" r:id="rId23" display="http://www.sfbowl.org/"/>
    <hyperlink ref="C74" r:id="rId24" display="http://www.advocaretexasbowl.com/"/>
    <hyperlink ref="C77" r:id="rId25" display="http://birminghambowl.com/"/>
    <hyperlink ref="C80" r:id="rId26" display="http://belkbowl.com/"/>
    <hyperlink ref="C83" r:id="rId27" display="http://www.alamobowl.com/"/>
    <hyperlink ref="C86" r:id="rId28" display="http://www.libertybowl.org/"/>
    <hyperlink ref="C89" r:id="rId29" display="http://www.sunbowl.org/"/>
    <hyperlink ref="C92" r:id="rId30" display="http://www.musiccitybowl.com/"/>
    <hyperlink ref="C95" r:id="rId31" display="http://azbowlgame.com/"/>
    <hyperlink ref="C98" r:id="rId32" display="http://www.orangebowl.org/"/>
    <hyperlink ref="C101" r:id="rId33" display="http://buffalowildwingscitrusbowl.com/"/>
    <hyperlink ref="C104" r:id="rId34" display="http://www.taxslayerbowl.com/"/>
    <hyperlink ref="C107" r:id="rId35" display="http://chick-fil-apeachbowl.com/"/>
    <hyperlink ref="C110" r:id="rId36" display="http://www.fiestabowl.org/"/>
    <hyperlink ref="C113" r:id="rId37" display="http://www.attcottonbowl.com/home/"/>
    <hyperlink ref="C116" r:id="rId38" display="http://www.outbackbowl.com/"/>
    <hyperlink ref="C119" r:id="rId39" display="http://www.tournamentofroses.com/"/>
    <hyperlink ref="C122" r:id="rId40" display="http://www.allstatesugarbowl.org/"/>
    <hyperlink ref="C125" r:id="rId41" display="http://www.collegefootballplayoff.com/"/>
  </hyperlinks>
  <pageMargins left="0.7" right="0.7" top="0.75" bottom="0.75" header="0.3" footer="0.3"/>
  <pageSetup orientation="portrait" r:id="rId42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5"/>
  <sheetViews>
    <sheetView topLeftCell="A11" workbookViewId="0">
      <selection activeCell="B21" sqref="B21"/>
    </sheetView>
  </sheetViews>
  <sheetFormatPr defaultRowHeight="15" x14ac:dyDescent="0.25"/>
  <cols>
    <col min="2" max="2" width="51.28515625" customWidth="1"/>
  </cols>
  <sheetData>
    <row r="1" spans="2:13" x14ac:dyDescent="0.25">
      <c r="B1" s="8" t="s">
        <v>118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x14ac:dyDescent="0.25">
      <c r="B2" s="91" t="s">
        <v>353</v>
      </c>
      <c r="C2" s="10"/>
      <c r="D2" s="11"/>
      <c r="E2" s="11"/>
      <c r="F2" s="10"/>
      <c r="G2" s="11"/>
      <c r="H2" s="11"/>
      <c r="I2" s="10"/>
      <c r="J2" s="10"/>
      <c r="K2" s="11"/>
      <c r="L2" s="11"/>
      <c r="M2" s="11"/>
    </row>
    <row r="3" spans="2:13" x14ac:dyDescent="0.25">
      <c r="B3" s="91" t="s">
        <v>354</v>
      </c>
      <c r="C3" s="10"/>
      <c r="D3" s="11"/>
      <c r="E3" s="11"/>
      <c r="F3" s="10"/>
      <c r="G3" s="11"/>
      <c r="H3" s="11"/>
      <c r="I3" s="10"/>
      <c r="J3" s="10"/>
      <c r="K3" s="11"/>
      <c r="L3" s="10"/>
      <c r="M3" s="10"/>
    </row>
    <row r="4" spans="2:13" x14ac:dyDescent="0.25">
      <c r="B4" s="91" t="s">
        <v>355</v>
      </c>
      <c r="C4" s="10"/>
      <c r="D4" s="11"/>
      <c r="E4" s="11"/>
      <c r="F4" s="10"/>
      <c r="G4" s="11"/>
      <c r="H4" s="11"/>
      <c r="I4" s="10"/>
      <c r="J4" s="10"/>
      <c r="K4" s="11"/>
      <c r="L4" s="11"/>
      <c r="M4" s="11"/>
    </row>
    <row r="5" spans="2:13" x14ac:dyDescent="0.25">
      <c r="B5" s="91" t="s">
        <v>356</v>
      </c>
      <c r="C5" s="10"/>
      <c r="D5" s="11"/>
      <c r="E5" s="11"/>
      <c r="F5" s="10"/>
      <c r="G5" s="11"/>
      <c r="H5" s="11"/>
      <c r="I5" s="10"/>
      <c r="J5" s="10"/>
      <c r="K5" s="11"/>
      <c r="L5" s="10"/>
      <c r="M5" s="10"/>
    </row>
    <row r="6" spans="2:13" x14ac:dyDescent="0.25">
      <c r="B6" s="91" t="s">
        <v>357</v>
      </c>
      <c r="C6" s="10"/>
      <c r="D6" s="11"/>
      <c r="E6" s="11"/>
      <c r="F6" s="10"/>
      <c r="G6" s="11"/>
      <c r="H6" s="11"/>
      <c r="I6" s="10"/>
      <c r="J6" s="10"/>
      <c r="K6" s="11"/>
      <c r="L6" s="11"/>
      <c r="M6" s="11"/>
    </row>
    <row r="7" spans="2:13" x14ac:dyDescent="0.25">
      <c r="B7" s="91" t="s">
        <v>358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" customHeight="1" x14ac:dyDescent="0.25">
      <c r="B8" s="9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x14ac:dyDescent="0.25">
      <c r="B9" s="8" t="s">
        <v>119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 x14ac:dyDescent="0.25">
      <c r="B10" s="91" t="s">
        <v>359</v>
      </c>
      <c r="C10" s="10"/>
      <c r="D10" s="11"/>
      <c r="E10" s="11"/>
      <c r="F10" s="10"/>
      <c r="G10" s="11"/>
      <c r="H10" s="11"/>
      <c r="I10" s="12"/>
      <c r="J10" s="10"/>
      <c r="K10" s="11"/>
      <c r="L10" s="12"/>
      <c r="M10" s="12"/>
    </row>
    <row r="11" spans="2:13" x14ac:dyDescent="0.25">
      <c r="B11" s="91" t="s">
        <v>360</v>
      </c>
      <c r="C11" s="10"/>
      <c r="D11" s="11"/>
      <c r="E11" s="11"/>
      <c r="F11" s="10"/>
      <c r="G11" s="11"/>
      <c r="H11" s="11"/>
      <c r="I11" s="12"/>
      <c r="J11" s="10"/>
      <c r="K11" s="11"/>
      <c r="L11" s="11"/>
      <c r="M11" s="11"/>
    </row>
    <row r="12" spans="2:13" x14ac:dyDescent="0.25">
      <c r="B12" s="91" t="s">
        <v>361</v>
      </c>
      <c r="C12" s="10"/>
      <c r="D12" s="11"/>
      <c r="E12" s="11"/>
      <c r="F12" s="10"/>
      <c r="G12" s="11"/>
      <c r="H12" s="11"/>
      <c r="I12" s="10"/>
      <c r="J12" s="10"/>
      <c r="K12" s="11"/>
      <c r="L12" s="10"/>
      <c r="M12" s="10"/>
    </row>
    <row r="13" spans="2:13" x14ac:dyDescent="0.25">
      <c r="B13" s="91" t="s">
        <v>362</v>
      </c>
      <c r="C13" s="10"/>
      <c r="D13" s="11"/>
      <c r="E13" s="11"/>
      <c r="F13" s="10"/>
      <c r="G13" s="11"/>
      <c r="H13" s="11"/>
      <c r="I13" s="10"/>
      <c r="J13" s="10"/>
      <c r="K13" s="11"/>
      <c r="L13" s="11"/>
      <c r="M13" s="11"/>
    </row>
    <row r="14" spans="2:13" x14ac:dyDescent="0.25">
      <c r="B14" s="91" t="s">
        <v>363</v>
      </c>
      <c r="C14" s="10"/>
      <c r="D14" s="11"/>
      <c r="E14" s="11"/>
      <c r="F14" s="10"/>
      <c r="G14" s="11"/>
      <c r="H14" s="11"/>
      <c r="I14" s="10"/>
      <c r="J14" s="11"/>
      <c r="K14" s="11"/>
      <c r="L14" s="11"/>
      <c r="M14" s="11"/>
    </row>
    <row r="15" spans="2:13" x14ac:dyDescent="0.25">
      <c r="B15" s="91" t="s">
        <v>364</v>
      </c>
      <c r="C15" s="10"/>
      <c r="D15" s="11"/>
      <c r="E15" s="11"/>
      <c r="F15" s="10"/>
      <c r="G15" s="11"/>
      <c r="H15" s="11"/>
      <c r="I15" s="10"/>
      <c r="J15" s="10"/>
      <c r="K15" s="11"/>
      <c r="L15" s="11"/>
      <c r="M15" s="11"/>
    </row>
    <row r="16" spans="2:13" x14ac:dyDescent="0.25">
      <c r="B16" s="243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2:13" ht="15" customHeight="1" x14ac:dyDescent="0.25">
      <c r="B17" s="9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2:13" x14ac:dyDescent="0.25">
      <c r="B18" s="8" t="s">
        <v>349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x14ac:dyDescent="0.25">
      <c r="B19" s="91" t="s">
        <v>365</v>
      </c>
      <c r="C19" s="12"/>
      <c r="D19" s="11"/>
      <c r="E19" s="11"/>
      <c r="F19" s="11"/>
      <c r="G19" s="11"/>
      <c r="H19" s="11"/>
      <c r="I19" s="12"/>
      <c r="J19" s="12"/>
      <c r="K19" s="11"/>
      <c r="L19" s="12"/>
      <c r="M19" s="12"/>
    </row>
    <row r="20" spans="2:13" x14ac:dyDescent="0.25">
      <c r="B20" s="91" t="s">
        <v>366</v>
      </c>
      <c r="C20" s="10"/>
      <c r="D20" s="11"/>
      <c r="E20" s="11"/>
      <c r="F20" s="10"/>
      <c r="G20" s="11"/>
      <c r="H20" s="11"/>
      <c r="I20" s="12"/>
      <c r="J20" s="10"/>
      <c r="K20" s="11"/>
      <c r="L20" s="10"/>
      <c r="M20" s="10"/>
    </row>
    <row r="21" spans="2:13" x14ac:dyDescent="0.25">
      <c r="B21" s="91" t="s">
        <v>367</v>
      </c>
      <c r="C21" s="10"/>
      <c r="D21" s="11"/>
      <c r="E21" s="11"/>
      <c r="F21" s="10"/>
      <c r="G21" s="11"/>
      <c r="H21" s="11"/>
      <c r="I21" s="10"/>
      <c r="J21" s="10"/>
      <c r="K21" s="11"/>
      <c r="L21" s="11"/>
      <c r="M21" s="11"/>
    </row>
    <row r="22" spans="2:13" x14ac:dyDescent="0.25">
      <c r="B22" s="91" t="s">
        <v>368</v>
      </c>
      <c r="C22" s="10"/>
      <c r="D22" s="11"/>
      <c r="E22" s="11"/>
      <c r="F22" s="10"/>
      <c r="G22" s="11"/>
      <c r="H22" s="11"/>
      <c r="I22" s="10"/>
      <c r="J22" s="10"/>
      <c r="K22" s="11"/>
      <c r="L22" s="11"/>
      <c r="M22" s="11"/>
    </row>
    <row r="23" spans="2:13" x14ac:dyDescent="0.25">
      <c r="B23" s="91" t="s">
        <v>369</v>
      </c>
      <c r="C23" s="10"/>
      <c r="D23" s="11"/>
      <c r="E23" s="11"/>
      <c r="F23" s="10"/>
      <c r="G23" s="11"/>
      <c r="H23" s="11"/>
      <c r="I23" s="10"/>
      <c r="J23" s="11"/>
      <c r="K23" s="11"/>
      <c r="L23" s="11"/>
      <c r="M23" s="11"/>
    </row>
    <row r="24" spans="2:13" x14ac:dyDescent="0.25">
      <c r="B24" s="7" t="s">
        <v>120</v>
      </c>
      <c r="C24" s="10"/>
      <c r="D24" s="11"/>
      <c r="E24" s="11"/>
      <c r="F24" s="10"/>
      <c r="G24" s="11"/>
      <c r="H24" s="11"/>
      <c r="I24" s="10"/>
      <c r="J24" s="10"/>
      <c r="K24" s="11"/>
      <c r="L24" s="11"/>
      <c r="M24" s="11"/>
    </row>
    <row r="25" spans="2:13" x14ac:dyDescent="0.25">
      <c r="B25" s="91" t="s">
        <v>370</v>
      </c>
      <c r="C25" s="11"/>
      <c r="D25" s="11"/>
      <c r="E25" s="11"/>
      <c r="F25" s="10"/>
      <c r="G25" s="11"/>
      <c r="H25" s="11"/>
      <c r="I25" s="10"/>
      <c r="J25" s="11"/>
      <c r="K25" s="11"/>
      <c r="L25" s="11"/>
      <c r="M25" s="11"/>
    </row>
    <row r="26" spans="2:13" ht="15" customHeight="1" x14ac:dyDescent="0.25">
      <c r="B26" s="9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2:13" x14ac:dyDescent="0.25">
      <c r="B27" s="8" t="s">
        <v>350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x14ac:dyDescent="0.25">
      <c r="B28" s="91" t="s">
        <v>371</v>
      </c>
      <c r="C28" s="12"/>
      <c r="D28" s="11"/>
      <c r="E28" s="11"/>
      <c r="F28" s="10"/>
      <c r="G28" s="11"/>
      <c r="H28" s="11"/>
      <c r="I28" s="12"/>
      <c r="J28" s="12"/>
      <c r="K28" s="11"/>
      <c r="L28" s="11"/>
      <c r="M28" s="11"/>
    </row>
    <row r="29" spans="2:13" x14ac:dyDescent="0.25">
      <c r="B29" s="91" t="s">
        <v>372</v>
      </c>
      <c r="C29" s="10"/>
      <c r="D29" s="11"/>
      <c r="E29" s="11"/>
      <c r="F29" s="10"/>
      <c r="G29" s="11"/>
      <c r="H29" s="11"/>
      <c r="I29" s="10"/>
      <c r="J29" s="10"/>
      <c r="K29" s="11"/>
      <c r="L29" s="11"/>
      <c r="M29" s="11"/>
    </row>
    <row r="30" spans="2:13" x14ac:dyDescent="0.25">
      <c r="B30" s="91" t="s">
        <v>373</v>
      </c>
      <c r="C30" s="10"/>
      <c r="D30" s="11"/>
      <c r="E30" s="11"/>
      <c r="F30" s="10"/>
      <c r="G30" s="11"/>
      <c r="H30" s="11"/>
      <c r="I30" s="10"/>
      <c r="J30" s="10"/>
      <c r="K30" s="11"/>
      <c r="L30" s="11"/>
      <c r="M30" s="11"/>
    </row>
    <row r="31" spans="2:13" x14ac:dyDescent="0.25">
      <c r="B31" s="91" t="s">
        <v>374</v>
      </c>
      <c r="C31" s="10"/>
      <c r="D31" s="11"/>
      <c r="E31" s="11"/>
      <c r="F31" s="10"/>
      <c r="G31" s="11"/>
      <c r="H31" s="11"/>
      <c r="I31" s="10"/>
      <c r="J31" s="10"/>
      <c r="K31" s="11"/>
      <c r="L31" s="11"/>
      <c r="M31" s="11"/>
    </row>
    <row r="32" spans="2:13" x14ac:dyDescent="0.25">
      <c r="B32" s="91" t="s">
        <v>375</v>
      </c>
      <c r="C32" s="10"/>
      <c r="D32" s="11"/>
      <c r="E32" s="11"/>
      <c r="F32" s="10"/>
      <c r="G32" s="11"/>
      <c r="H32" s="11"/>
      <c r="I32" s="10"/>
      <c r="J32" s="10"/>
      <c r="K32" s="11"/>
      <c r="L32" s="11"/>
      <c r="M32" s="11"/>
    </row>
    <row r="33" spans="2:13" x14ac:dyDescent="0.25">
      <c r="B33" s="91" t="s">
        <v>376</v>
      </c>
      <c r="C33" s="10"/>
      <c r="D33" s="11"/>
      <c r="E33" s="11"/>
      <c r="F33" s="10"/>
      <c r="G33" s="11"/>
      <c r="H33" s="11"/>
      <c r="I33" s="10"/>
      <c r="J33" s="11"/>
      <c r="K33" s="11"/>
      <c r="L33" s="11"/>
      <c r="M33" s="11"/>
    </row>
    <row r="34" spans="2:13" x14ac:dyDescent="0.25">
      <c r="B34" s="91" t="s">
        <v>377</v>
      </c>
      <c r="C34" s="10"/>
      <c r="D34" s="11"/>
      <c r="E34" s="11"/>
      <c r="F34" s="10"/>
      <c r="G34" s="11"/>
      <c r="H34" s="11"/>
      <c r="I34" s="10"/>
      <c r="J34" s="11"/>
      <c r="K34" s="11"/>
      <c r="L34" s="10"/>
      <c r="M34" s="10"/>
    </row>
    <row r="35" spans="2:13" x14ac:dyDescent="0.25"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</row>
    <row r="36" spans="2:13" ht="15" customHeight="1" x14ac:dyDescent="0.25">
      <c r="B36" s="9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2:13" x14ac:dyDescent="0.25">
      <c r="B37" s="8" t="s">
        <v>121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x14ac:dyDescent="0.25">
      <c r="B38" s="91" t="s">
        <v>378</v>
      </c>
      <c r="C38" s="10"/>
      <c r="D38" s="11"/>
      <c r="E38" s="11"/>
      <c r="F38" s="10"/>
      <c r="G38" s="11"/>
      <c r="H38" s="11"/>
      <c r="I38" s="12"/>
      <c r="J38" s="12"/>
      <c r="K38" s="11"/>
      <c r="L38" s="12"/>
      <c r="M38" s="12"/>
    </row>
    <row r="39" spans="2:13" x14ac:dyDescent="0.25">
      <c r="B39" s="91" t="s">
        <v>379</v>
      </c>
      <c r="C39" s="10"/>
      <c r="D39" s="11"/>
      <c r="E39" s="11"/>
      <c r="F39" s="10"/>
      <c r="G39" s="11"/>
      <c r="H39" s="11"/>
      <c r="I39" s="10"/>
      <c r="J39" s="12"/>
      <c r="K39" s="11"/>
      <c r="L39" s="10"/>
      <c r="M39" s="10"/>
    </row>
    <row r="40" spans="2:13" x14ac:dyDescent="0.25">
      <c r="B40" s="91" t="s">
        <v>380</v>
      </c>
      <c r="C40" s="10"/>
      <c r="D40" s="11"/>
      <c r="E40" s="11"/>
      <c r="F40" s="10"/>
      <c r="G40" s="11"/>
      <c r="H40" s="11"/>
      <c r="I40" s="12"/>
      <c r="J40" s="10"/>
      <c r="K40" s="11"/>
      <c r="L40" s="10"/>
      <c r="M40" s="10"/>
    </row>
    <row r="41" spans="2:13" x14ac:dyDescent="0.25">
      <c r="B41" s="91" t="s">
        <v>381</v>
      </c>
      <c r="C41" s="10"/>
      <c r="D41" s="11"/>
      <c r="E41" s="11"/>
      <c r="F41" s="10"/>
      <c r="G41" s="11"/>
      <c r="H41" s="11"/>
      <c r="I41" s="10"/>
      <c r="J41" s="10"/>
      <c r="K41" s="11"/>
      <c r="L41" s="10"/>
      <c r="M41" s="10"/>
    </row>
    <row r="42" spans="2:13" x14ac:dyDescent="0.25">
      <c r="B42" s="91" t="s">
        <v>382</v>
      </c>
      <c r="C42" s="10"/>
      <c r="D42" s="11"/>
      <c r="E42" s="11"/>
      <c r="F42" s="10"/>
      <c r="G42" s="11"/>
      <c r="H42" s="11"/>
      <c r="I42" s="10"/>
      <c r="J42" s="10"/>
      <c r="K42" s="11"/>
      <c r="L42" s="11"/>
      <c r="M42" s="11"/>
    </row>
    <row r="43" spans="2:13" x14ac:dyDescent="0.25">
      <c r="B43" s="91" t="s">
        <v>383</v>
      </c>
      <c r="C43" s="10"/>
      <c r="D43" s="11"/>
      <c r="E43" s="11"/>
      <c r="F43" s="10"/>
      <c r="G43" s="11"/>
      <c r="H43" s="11"/>
      <c r="I43" s="10"/>
      <c r="J43" s="10"/>
      <c r="K43" s="11"/>
      <c r="L43" s="11"/>
      <c r="M43" s="11"/>
    </row>
    <row r="44" spans="2:13" x14ac:dyDescent="0.25">
      <c r="B44" s="91" t="s">
        <v>84</v>
      </c>
      <c r="C44" s="10"/>
      <c r="D44" s="11"/>
      <c r="E44" s="11"/>
      <c r="F44" s="10"/>
      <c r="G44" s="11"/>
      <c r="H44" s="11"/>
      <c r="I44" s="10"/>
      <c r="J44" s="10"/>
      <c r="K44" s="11"/>
      <c r="L44" s="10"/>
      <c r="M44" s="10"/>
    </row>
    <row r="45" spans="2:13" x14ac:dyDescent="0.25">
      <c r="B45" s="91" t="s">
        <v>384</v>
      </c>
      <c r="C45" s="10"/>
      <c r="D45" s="11"/>
      <c r="E45" s="11"/>
      <c r="F45" s="10"/>
      <c r="G45" s="11"/>
      <c r="H45" s="11"/>
      <c r="I45" s="10"/>
      <c r="J45" s="10"/>
      <c r="K45" s="11"/>
      <c r="L45" s="11"/>
      <c r="M45" s="11"/>
    </row>
    <row r="46" spans="2:13" x14ac:dyDescent="0.25">
      <c r="B46" s="91" t="s">
        <v>385</v>
      </c>
      <c r="C46" s="10"/>
      <c r="D46" s="11"/>
      <c r="E46" s="11"/>
      <c r="F46" s="10"/>
      <c r="G46" s="11"/>
      <c r="H46" s="11"/>
      <c r="I46" s="10"/>
      <c r="J46" s="11"/>
      <c r="K46" s="11"/>
      <c r="L46" s="11"/>
      <c r="M46" s="11"/>
    </row>
    <row r="47" spans="2:13" x14ac:dyDescent="0.25">
      <c r="B47" s="91" t="s">
        <v>386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x14ac:dyDescent="0.25">
      <c r="B48" s="243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2:13" ht="15" customHeight="1" x14ac:dyDescent="0.25">
      <c r="B49" s="9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</row>
    <row r="50" spans="2:13" x14ac:dyDescent="0.25">
      <c r="B50" s="8" t="s">
        <v>122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x14ac:dyDescent="0.25">
      <c r="B51" s="91" t="s">
        <v>387</v>
      </c>
      <c r="C51" s="10"/>
      <c r="D51" s="11"/>
      <c r="E51" s="11"/>
      <c r="F51" s="10"/>
      <c r="G51" s="11"/>
      <c r="H51" s="11"/>
      <c r="I51" s="12"/>
      <c r="J51" s="10"/>
      <c r="K51" s="11"/>
      <c r="L51" s="12"/>
      <c r="M51" s="12"/>
    </row>
    <row r="52" spans="2:13" x14ac:dyDescent="0.25">
      <c r="B52" s="91" t="s">
        <v>388</v>
      </c>
      <c r="C52" s="10"/>
      <c r="D52" s="11"/>
      <c r="E52" s="11"/>
      <c r="F52" s="10"/>
      <c r="G52" s="11"/>
      <c r="H52" s="11"/>
      <c r="I52" s="10"/>
      <c r="J52" s="12"/>
      <c r="K52" s="11"/>
      <c r="L52" s="10"/>
      <c r="M52" s="10"/>
    </row>
    <row r="53" spans="2:13" x14ac:dyDescent="0.25">
      <c r="B53" s="91" t="s">
        <v>389</v>
      </c>
      <c r="C53" s="10"/>
      <c r="D53" s="11"/>
      <c r="E53" s="11"/>
      <c r="F53" s="10"/>
      <c r="G53" s="11"/>
      <c r="H53" s="11"/>
      <c r="I53" s="10"/>
      <c r="J53" s="10"/>
      <c r="K53" s="11"/>
      <c r="L53" s="10"/>
      <c r="M53" s="10"/>
    </row>
    <row r="54" spans="2:13" x14ac:dyDescent="0.25">
      <c r="B54" s="91" t="s">
        <v>390</v>
      </c>
      <c r="C54" s="10"/>
      <c r="D54" s="11"/>
      <c r="E54" s="11"/>
      <c r="F54" s="10"/>
      <c r="G54" s="11"/>
      <c r="H54" s="11"/>
      <c r="I54" s="10"/>
      <c r="J54" s="11"/>
      <c r="K54" s="11"/>
      <c r="L54" s="11"/>
      <c r="M54" s="11"/>
    </row>
    <row r="55" spans="2:13" x14ac:dyDescent="0.25">
      <c r="B55" s="91" t="s">
        <v>391</v>
      </c>
      <c r="C55" s="10"/>
      <c r="D55" s="11"/>
      <c r="E55" s="11"/>
      <c r="F55" s="10"/>
      <c r="G55" s="11"/>
      <c r="H55" s="11"/>
      <c r="I55" s="10"/>
      <c r="J55" s="10"/>
      <c r="K55" s="11"/>
      <c r="L55" s="11"/>
      <c r="M55" s="11"/>
    </row>
    <row r="56" spans="2:13" x14ac:dyDescent="0.25">
      <c r="B56" s="91" t="s">
        <v>392</v>
      </c>
      <c r="C56" s="10"/>
      <c r="D56" s="11"/>
      <c r="E56" s="11"/>
      <c r="F56" s="10"/>
      <c r="G56" s="11"/>
      <c r="H56" s="11"/>
      <c r="I56" s="10"/>
      <c r="J56" s="10"/>
      <c r="K56" s="11"/>
      <c r="L56" s="11"/>
      <c r="M56" s="11"/>
    </row>
    <row r="57" spans="2:13" x14ac:dyDescent="0.25">
      <c r="B57" s="91" t="s">
        <v>393</v>
      </c>
      <c r="C57" s="10"/>
      <c r="D57" s="11"/>
      <c r="E57" s="11"/>
      <c r="F57" s="10"/>
      <c r="G57" s="11"/>
      <c r="H57" s="11"/>
      <c r="I57" s="10"/>
      <c r="J57" s="10"/>
      <c r="K57" s="11"/>
      <c r="L57" s="11"/>
      <c r="M57" s="11"/>
    </row>
    <row r="58" spans="2:13" ht="15" customHeight="1" x14ac:dyDescent="0.25">
      <c r="B58" s="9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</row>
    <row r="59" spans="2:13" x14ac:dyDescent="0.25">
      <c r="B59" s="8" t="s">
        <v>123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x14ac:dyDescent="0.25">
      <c r="B60" s="91" t="s">
        <v>394</v>
      </c>
      <c r="C60" s="12"/>
      <c r="D60" s="11"/>
      <c r="E60" s="11"/>
      <c r="F60" s="10"/>
      <c r="G60" s="11"/>
      <c r="H60" s="11"/>
      <c r="I60" s="12"/>
      <c r="J60" s="12"/>
      <c r="K60" s="11"/>
      <c r="L60" s="10"/>
      <c r="M60" s="10"/>
    </row>
    <row r="61" spans="2:13" x14ac:dyDescent="0.25">
      <c r="B61" s="91" t="s">
        <v>395</v>
      </c>
      <c r="C61" s="10"/>
      <c r="D61" s="11"/>
      <c r="E61" s="11"/>
      <c r="F61" s="10"/>
      <c r="G61" s="11"/>
      <c r="H61" s="11"/>
      <c r="I61" s="10"/>
      <c r="J61" s="10"/>
      <c r="K61" s="11"/>
      <c r="L61" s="10"/>
      <c r="M61" s="10"/>
    </row>
    <row r="62" spans="2:13" x14ac:dyDescent="0.25">
      <c r="B62" s="91" t="s">
        <v>396</v>
      </c>
      <c r="C62" s="10"/>
      <c r="D62" s="11"/>
      <c r="E62" s="11"/>
      <c r="F62" s="10"/>
      <c r="G62" s="11"/>
      <c r="H62" s="11"/>
      <c r="I62" s="10"/>
      <c r="J62" s="12"/>
      <c r="K62" s="11"/>
      <c r="L62" s="11"/>
      <c r="M62" s="11"/>
    </row>
    <row r="63" spans="2:13" x14ac:dyDescent="0.25">
      <c r="B63" s="91" t="s">
        <v>397</v>
      </c>
      <c r="C63" s="10"/>
      <c r="D63" s="11"/>
      <c r="E63" s="11"/>
      <c r="F63" s="10"/>
      <c r="G63" s="11"/>
      <c r="H63" s="11"/>
      <c r="I63" s="10"/>
      <c r="J63" s="10"/>
      <c r="K63" s="11"/>
      <c r="L63" s="10"/>
      <c r="M63" s="10"/>
    </row>
    <row r="64" spans="2:13" x14ac:dyDescent="0.25">
      <c r="B64" s="91" t="s">
        <v>398</v>
      </c>
      <c r="C64" s="10"/>
      <c r="D64" s="11"/>
      <c r="E64" s="11"/>
      <c r="F64" s="10"/>
      <c r="G64" s="11"/>
      <c r="H64" s="11"/>
      <c r="I64" s="10"/>
      <c r="J64" s="10"/>
      <c r="K64" s="11"/>
      <c r="L64" s="11"/>
      <c r="M64" s="11"/>
    </row>
    <row r="65" spans="2:13" x14ac:dyDescent="0.25">
      <c r="B65" s="91" t="s">
        <v>399</v>
      </c>
      <c r="C65" s="10"/>
      <c r="D65" s="11"/>
      <c r="E65" s="11"/>
      <c r="F65" s="10"/>
      <c r="G65" s="11"/>
      <c r="H65" s="11"/>
      <c r="I65" s="10"/>
      <c r="J65" s="10"/>
      <c r="K65" s="11"/>
      <c r="L65" s="11"/>
      <c r="M65" s="11"/>
    </row>
    <row r="66" spans="2:13" x14ac:dyDescent="0.25">
      <c r="B66" s="91" t="s">
        <v>400</v>
      </c>
      <c r="C66" s="10"/>
      <c r="D66" s="11"/>
      <c r="E66" s="11"/>
      <c r="F66" s="10"/>
      <c r="G66" s="11"/>
      <c r="H66" s="11"/>
      <c r="I66" s="10"/>
      <c r="J66" s="11"/>
      <c r="K66" s="11"/>
      <c r="L66" s="11"/>
      <c r="M66" s="11"/>
    </row>
    <row r="67" spans="2:13" x14ac:dyDescent="0.25">
      <c r="B67" s="243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  <row r="68" spans="2:13" ht="15" customHeight="1" x14ac:dyDescent="0.25">
      <c r="B68" s="9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2:13" x14ac:dyDescent="0.25">
      <c r="B69" s="8" t="s">
        <v>351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x14ac:dyDescent="0.25">
      <c r="B70" s="91" t="s">
        <v>401</v>
      </c>
      <c r="C70" s="12"/>
      <c r="D70" s="11"/>
      <c r="E70" s="11"/>
      <c r="F70" s="10"/>
      <c r="G70" s="11"/>
      <c r="H70" s="11"/>
      <c r="I70" s="12"/>
      <c r="J70" s="10"/>
      <c r="K70" s="11"/>
      <c r="L70" s="11"/>
      <c r="M70" s="11"/>
    </row>
    <row r="71" spans="2:13" x14ac:dyDescent="0.25">
      <c r="B71" s="91" t="s">
        <v>402</v>
      </c>
      <c r="C71" s="10"/>
      <c r="D71" s="11"/>
      <c r="E71" s="11"/>
      <c r="F71" s="10"/>
      <c r="G71" s="11"/>
      <c r="H71" s="11"/>
      <c r="I71" s="12"/>
      <c r="J71" s="10"/>
      <c r="K71" s="11"/>
      <c r="L71" s="11"/>
      <c r="M71" s="11"/>
    </row>
    <row r="72" spans="2:13" x14ac:dyDescent="0.25">
      <c r="B72" s="91" t="s">
        <v>403</v>
      </c>
      <c r="C72" s="10"/>
      <c r="D72" s="11"/>
      <c r="E72" s="11"/>
      <c r="F72" s="10"/>
      <c r="G72" s="11"/>
      <c r="H72" s="11"/>
      <c r="I72" s="10"/>
      <c r="J72" s="10"/>
      <c r="K72" s="11"/>
      <c r="L72" s="11"/>
      <c r="M72" s="11"/>
    </row>
    <row r="73" spans="2:13" x14ac:dyDescent="0.25">
      <c r="B73" s="91" t="s">
        <v>404</v>
      </c>
      <c r="C73" s="10"/>
      <c r="D73" s="11"/>
      <c r="E73" s="11"/>
      <c r="F73" s="10"/>
      <c r="G73" s="11"/>
      <c r="H73" s="11"/>
      <c r="I73" s="10"/>
      <c r="J73" s="10"/>
      <c r="K73" s="11"/>
      <c r="L73" s="11"/>
      <c r="M73" s="11"/>
    </row>
    <row r="74" spans="2:13" x14ac:dyDescent="0.25">
      <c r="B74" s="91" t="s">
        <v>405</v>
      </c>
      <c r="C74" s="10"/>
      <c r="D74" s="11"/>
      <c r="E74" s="11"/>
      <c r="F74" s="10"/>
      <c r="G74" s="11"/>
      <c r="H74" s="11"/>
      <c r="I74" s="10"/>
      <c r="J74" s="10"/>
      <c r="K74" s="11"/>
      <c r="L74" s="11"/>
      <c r="M74" s="11"/>
    </row>
    <row r="75" spans="2:13" x14ac:dyDescent="0.25">
      <c r="B75" s="91" t="s">
        <v>406</v>
      </c>
      <c r="C75" s="10"/>
      <c r="D75" s="11"/>
      <c r="E75" s="11"/>
      <c r="F75" s="10"/>
      <c r="G75" s="11"/>
      <c r="H75" s="11"/>
      <c r="I75" s="10"/>
      <c r="J75" s="10"/>
      <c r="K75" s="11"/>
      <c r="L75" s="11"/>
      <c r="M75" s="11"/>
    </row>
    <row r="76" spans="2:13" x14ac:dyDescent="0.25">
      <c r="B76" s="91" t="s">
        <v>407</v>
      </c>
      <c r="C76" s="11"/>
      <c r="D76" s="11"/>
      <c r="E76" s="11"/>
      <c r="F76" s="10"/>
      <c r="G76" s="11"/>
      <c r="H76" s="11"/>
      <c r="I76" s="10"/>
      <c r="J76" s="10"/>
      <c r="K76" s="11"/>
      <c r="L76" s="11"/>
      <c r="M76" s="11"/>
    </row>
    <row r="77" spans="2:13" ht="15" customHeight="1" x14ac:dyDescent="0.25">
      <c r="B77" s="9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</row>
    <row r="78" spans="2:13" x14ac:dyDescent="0.25">
      <c r="B78" s="8" t="s">
        <v>352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x14ac:dyDescent="0.25">
      <c r="B79" s="91" t="s">
        <v>408</v>
      </c>
      <c r="C79" s="10"/>
      <c r="D79" s="11"/>
      <c r="E79" s="11"/>
      <c r="F79" s="10"/>
      <c r="G79" s="11"/>
      <c r="H79" s="11"/>
      <c r="I79" s="10"/>
      <c r="J79" s="10"/>
      <c r="K79" s="11"/>
      <c r="L79" s="11"/>
      <c r="M79" s="11"/>
    </row>
    <row r="80" spans="2:13" x14ac:dyDescent="0.25">
      <c r="B80" s="91" t="s">
        <v>409</v>
      </c>
      <c r="C80" s="10"/>
      <c r="D80" s="11"/>
      <c r="E80" s="11"/>
      <c r="F80" s="10"/>
      <c r="G80" s="11"/>
      <c r="H80" s="11"/>
      <c r="I80" s="10"/>
      <c r="J80" s="10"/>
      <c r="K80" s="11"/>
      <c r="L80" s="11"/>
      <c r="M80" s="11"/>
    </row>
    <row r="81" spans="2:13" x14ac:dyDescent="0.25">
      <c r="B81" s="91" t="s">
        <v>410</v>
      </c>
      <c r="C81" s="10"/>
      <c r="D81" s="11"/>
      <c r="E81" s="11"/>
      <c r="F81" s="10"/>
      <c r="G81" s="11"/>
      <c r="H81" s="11"/>
      <c r="I81" s="10"/>
      <c r="J81" s="10"/>
      <c r="K81" s="11"/>
      <c r="L81" s="11"/>
      <c r="M81" s="11"/>
    </row>
    <row r="82" spans="2:13" x14ac:dyDescent="0.25">
      <c r="B82" s="91" t="s">
        <v>411</v>
      </c>
      <c r="C82" s="10"/>
      <c r="D82" s="11"/>
      <c r="E82" s="11"/>
      <c r="F82" s="10"/>
      <c r="G82" s="11"/>
      <c r="H82" s="11"/>
      <c r="I82" s="10"/>
      <c r="J82" s="10"/>
      <c r="K82" s="11"/>
      <c r="L82" s="11"/>
      <c r="M82" s="11"/>
    </row>
    <row r="83" spans="2:13" x14ac:dyDescent="0.25">
      <c r="B83" s="91" t="s">
        <v>412</v>
      </c>
      <c r="C83" s="10"/>
      <c r="D83" s="11"/>
      <c r="E83" s="11"/>
      <c r="F83" s="10"/>
      <c r="G83" s="11"/>
      <c r="H83" s="11"/>
      <c r="I83" s="10"/>
      <c r="J83" s="10"/>
      <c r="K83" s="11"/>
      <c r="L83" s="11"/>
      <c r="M83" s="11"/>
    </row>
    <row r="84" spans="2:13" x14ac:dyDescent="0.25">
      <c r="B84" s="91" t="s">
        <v>413</v>
      </c>
      <c r="C84" s="10"/>
      <c r="D84" s="11"/>
      <c r="E84" s="11"/>
      <c r="F84" s="10"/>
      <c r="G84" s="11"/>
      <c r="H84" s="11"/>
      <c r="I84" s="10"/>
      <c r="J84" s="11"/>
      <c r="K84" s="11"/>
      <c r="L84" s="11"/>
      <c r="M84" s="11"/>
    </row>
    <row r="85" spans="2:13" x14ac:dyDescent="0.25">
      <c r="B85" s="243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</row>
    <row r="86" spans="2:13" ht="15" customHeight="1" x14ac:dyDescent="0.25">
      <c r="B86" s="9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</row>
    <row r="87" spans="2:13" x14ac:dyDescent="0.25">
      <c r="B87" s="8" t="s">
        <v>124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x14ac:dyDescent="0.25">
      <c r="B88" s="91" t="s">
        <v>415</v>
      </c>
      <c r="C88" s="11"/>
      <c r="D88" s="11"/>
      <c r="E88" s="11"/>
      <c r="F88" s="10"/>
      <c r="G88" s="11"/>
      <c r="H88" s="11"/>
      <c r="I88" s="12"/>
      <c r="J88" s="10"/>
      <c r="K88" s="11"/>
      <c r="L88" s="10"/>
      <c r="M88" s="10"/>
    </row>
    <row r="89" spans="2:13" x14ac:dyDescent="0.25">
      <c r="B89" s="91" t="s">
        <v>416</v>
      </c>
      <c r="C89" s="11"/>
      <c r="D89" s="11"/>
      <c r="E89" s="11"/>
      <c r="F89" s="10"/>
      <c r="G89" s="11"/>
      <c r="H89" s="11"/>
      <c r="I89" s="12"/>
      <c r="J89" s="10"/>
      <c r="K89" s="11"/>
      <c r="L89" s="11"/>
      <c r="M89" s="11"/>
    </row>
    <row r="90" spans="2:13" x14ac:dyDescent="0.25">
      <c r="B90" s="91" t="s">
        <v>417</v>
      </c>
      <c r="C90" s="11"/>
      <c r="D90" s="11"/>
      <c r="E90" s="11"/>
      <c r="F90" s="10"/>
      <c r="G90" s="11"/>
      <c r="H90" s="11"/>
      <c r="I90" s="10"/>
      <c r="J90" s="10"/>
      <c r="K90" s="11"/>
      <c r="L90" s="11"/>
      <c r="M90" s="11"/>
    </row>
    <row r="91" spans="2:13" x14ac:dyDescent="0.25">
      <c r="B91" s="243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</row>
    <row r="92" spans="2:13" ht="15" customHeight="1" x14ac:dyDescent="0.25">
      <c r="B92" s="9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</row>
    <row r="93" spans="2:13" x14ac:dyDescent="0.25">
      <c r="B93" s="8" t="s">
        <v>125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x14ac:dyDescent="0.25">
      <c r="B94" s="91" t="s">
        <v>414</v>
      </c>
      <c r="C94" s="10"/>
      <c r="D94" s="11"/>
      <c r="E94" s="11"/>
      <c r="F94" s="10"/>
      <c r="G94" s="11"/>
      <c r="H94" s="11"/>
      <c r="I94" s="10"/>
      <c r="J94" s="12"/>
      <c r="K94" s="11"/>
      <c r="L94" s="11"/>
      <c r="M94" s="11"/>
    </row>
    <row r="95" spans="2:13" x14ac:dyDescent="0.25">
      <c r="B95" s="91" t="s">
        <v>418</v>
      </c>
      <c r="C95" s="10"/>
      <c r="D95" s="11"/>
      <c r="E95" s="11"/>
      <c r="F95" s="10"/>
      <c r="G95" s="11"/>
      <c r="H95" s="11"/>
      <c r="I95" s="10"/>
      <c r="J95" s="10"/>
      <c r="K95" s="11"/>
      <c r="L95" s="11"/>
      <c r="M95" s="11"/>
    </row>
    <row r="96" spans="2:13" x14ac:dyDescent="0.25">
      <c r="B96" s="91" t="s">
        <v>419</v>
      </c>
      <c r="C96" s="10"/>
      <c r="D96" s="11"/>
      <c r="E96" s="11"/>
      <c r="F96" s="10"/>
      <c r="G96" s="11"/>
      <c r="H96" s="11"/>
      <c r="I96" s="10"/>
      <c r="J96" s="10"/>
      <c r="K96" s="11"/>
      <c r="L96" s="11"/>
      <c r="M96" s="11"/>
    </row>
    <row r="97" spans="2:13" x14ac:dyDescent="0.25">
      <c r="B97" s="91" t="s">
        <v>420</v>
      </c>
      <c r="C97" s="10"/>
      <c r="D97" s="11"/>
      <c r="E97" s="11"/>
      <c r="F97" s="10"/>
      <c r="G97" s="11"/>
      <c r="H97" s="11"/>
      <c r="I97" s="10"/>
      <c r="J97" s="10"/>
      <c r="K97" s="11"/>
      <c r="L97" s="11"/>
      <c r="M97" s="11"/>
    </row>
    <row r="98" spans="2:13" x14ac:dyDescent="0.25">
      <c r="B98" s="91" t="s">
        <v>421</v>
      </c>
      <c r="C98" s="10"/>
      <c r="D98" s="11"/>
      <c r="E98" s="11"/>
      <c r="F98" s="10"/>
      <c r="G98" s="11"/>
      <c r="H98" s="11"/>
      <c r="I98" s="10"/>
      <c r="J98" s="10"/>
      <c r="K98" s="11"/>
      <c r="L98" s="11"/>
      <c r="M98" s="11"/>
    </row>
    <row r="99" spans="2:13" x14ac:dyDescent="0.25">
      <c r="B99" s="91" t="s">
        <v>422</v>
      </c>
      <c r="C99" s="10"/>
      <c r="D99" s="11"/>
      <c r="E99" s="11"/>
      <c r="F99" s="10"/>
      <c r="G99" s="11"/>
      <c r="H99" s="11"/>
      <c r="I99" s="10"/>
      <c r="J99" s="10"/>
      <c r="K99" s="11"/>
      <c r="L99" s="11"/>
      <c r="M99" s="11"/>
    </row>
    <row r="100" spans="2:13" x14ac:dyDescent="0.25">
      <c r="B100" s="91" t="s">
        <v>423</v>
      </c>
      <c r="C100" s="10"/>
      <c r="D100" s="11"/>
      <c r="E100" s="11"/>
      <c r="F100" s="10"/>
      <c r="G100" s="11"/>
      <c r="H100" s="11"/>
      <c r="I100" s="10"/>
      <c r="J100" s="10"/>
      <c r="K100" s="11"/>
      <c r="L100" s="11"/>
      <c r="M100" s="11"/>
    </row>
    <row r="101" spans="2:13" ht="15" customHeight="1" x14ac:dyDescent="0.25">
      <c r="B101" s="9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</row>
    <row r="102" spans="2:13" x14ac:dyDescent="0.25">
      <c r="B102" s="8" t="s">
        <v>126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x14ac:dyDescent="0.25">
      <c r="B103" s="91" t="s">
        <v>424</v>
      </c>
      <c r="C103" s="10"/>
      <c r="D103" s="11"/>
      <c r="E103" s="11"/>
      <c r="F103" s="10"/>
      <c r="G103" s="11"/>
      <c r="H103" s="11"/>
      <c r="I103" s="10"/>
      <c r="J103" s="10"/>
      <c r="K103" s="11"/>
      <c r="L103" s="11"/>
      <c r="M103" s="11"/>
    </row>
    <row r="104" spans="2:13" x14ac:dyDescent="0.25">
      <c r="B104" s="91" t="s">
        <v>425</v>
      </c>
      <c r="C104" s="10"/>
      <c r="D104" s="11"/>
      <c r="E104" s="11"/>
      <c r="F104" s="10"/>
      <c r="G104" s="11"/>
      <c r="H104" s="11"/>
      <c r="I104" s="10"/>
      <c r="J104" s="10"/>
      <c r="K104" s="11"/>
      <c r="L104" s="10"/>
      <c r="M104" s="11"/>
    </row>
    <row r="105" spans="2:13" x14ac:dyDescent="0.25">
      <c r="B105" s="91" t="s">
        <v>426</v>
      </c>
      <c r="C105" s="10"/>
      <c r="D105" s="11"/>
      <c r="E105" s="11"/>
      <c r="F105" s="10"/>
      <c r="G105" s="11"/>
      <c r="H105" s="11"/>
      <c r="I105" s="10"/>
      <c r="J105" s="12"/>
      <c r="K105" s="11"/>
      <c r="L105" s="12"/>
      <c r="M105" s="12"/>
    </row>
    <row r="106" spans="2:13" x14ac:dyDescent="0.25">
      <c r="B106" s="91" t="s">
        <v>427</v>
      </c>
      <c r="C106" s="10"/>
      <c r="D106" s="11"/>
      <c r="E106" s="11"/>
      <c r="F106" s="10"/>
      <c r="G106" s="11"/>
      <c r="H106" s="11"/>
      <c r="I106" s="10"/>
      <c r="J106" s="10"/>
      <c r="K106" s="11"/>
      <c r="L106" s="11"/>
      <c r="M106" s="11"/>
    </row>
    <row r="107" spans="2:13" x14ac:dyDescent="0.25">
      <c r="B107" s="91" t="s">
        <v>428</v>
      </c>
      <c r="C107" s="10"/>
      <c r="D107" s="11"/>
      <c r="E107" s="11"/>
      <c r="F107" s="10"/>
      <c r="G107" s="11"/>
      <c r="H107" s="11"/>
      <c r="I107" s="10"/>
      <c r="J107" s="10"/>
      <c r="K107" s="11"/>
      <c r="L107" s="11"/>
      <c r="M107" s="11"/>
    </row>
    <row r="108" spans="2:13" x14ac:dyDescent="0.25">
      <c r="B108" s="91" t="s">
        <v>429</v>
      </c>
      <c r="C108" s="11"/>
      <c r="D108" s="11"/>
      <c r="E108" s="11"/>
      <c r="F108" s="10"/>
      <c r="G108" s="11"/>
      <c r="H108" s="11"/>
      <c r="I108" s="11"/>
      <c r="J108" s="10"/>
      <c r="K108" s="11"/>
      <c r="L108" s="11"/>
      <c r="M108" s="11"/>
    </row>
    <row r="109" spans="2:13" x14ac:dyDescent="0.25">
      <c r="B109" s="243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</row>
    <row r="110" spans="2:13" ht="15" customHeight="1" x14ac:dyDescent="0.25">
      <c r="B110" s="9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</row>
    <row r="111" spans="2:13" x14ac:dyDescent="0.25">
      <c r="B111" s="8" t="s">
        <v>127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x14ac:dyDescent="0.25">
      <c r="B112" s="91" t="s">
        <v>443</v>
      </c>
      <c r="C112" s="10"/>
      <c r="D112" s="11"/>
      <c r="E112" s="11"/>
      <c r="F112" s="10"/>
      <c r="G112" s="11"/>
      <c r="H112" s="11"/>
      <c r="I112" s="12"/>
      <c r="J112" s="10"/>
      <c r="K112" s="11"/>
      <c r="L112" s="11"/>
      <c r="M112" s="11"/>
    </row>
    <row r="113" spans="2:13" x14ac:dyDescent="0.25">
      <c r="B113" s="91" t="s">
        <v>444</v>
      </c>
      <c r="C113" s="10"/>
      <c r="D113" s="11"/>
      <c r="E113" s="11"/>
      <c r="F113" s="10"/>
      <c r="G113" s="11"/>
      <c r="H113" s="11"/>
      <c r="I113" s="10"/>
      <c r="J113" s="10"/>
      <c r="K113" s="11"/>
      <c r="L113" s="11"/>
      <c r="M113" s="11"/>
    </row>
    <row r="114" spans="2:13" x14ac:dyDescent="0.25">
      <c r="B114" s="91" t="s">
        <v>445</v>
      </c>
      <c r="C114" s="10"/>
      <c r="D114" s="11"/>
      <c r="E114" s="11"/>
      <c r="F114" s="10"/>
      <c r="G114" s="11"/>
      <c r="H114" s="11"/>
      <c r="I114" s="10"/>
      <c r="J114" s="10"/>
      <c r="K114" s="11"/>
      <c r="L114" s="11"/>
      <c r="M114" s="11"/>
    </row>
    <row r="115" spans="2:13" x14ac:dyDescent="0.25">
      <c r="B115" s="91" t="s">
        <v>446</v>
      </c>
      <c r="C115" s="10"/>
      <c r="D115" s="11"/>
      <c r="E115" s="11"/>
      <c r="F115" s="10"/>
      <c r="G115" s="11"/>
      <c r="H115" s="11"/>
      <c r="I115" s="10"/>
      <c r="J115" s="10"/>
      <c r="K115" s="11"/>
      <c r="L115" s="11"/>
      <c r="M115" s="11"/>
    </row>
    <row r="116" spans="2:13" x14ac:dyDescent="0.25">
      <c r="B116" s="91" t="s">
        <v>447</v>
      </c>
      <c r="C116" s="10"/>
      <c r="D116" s="11"/>
      <c r="E116" s="11"/>
      <c r="F116" s="10"/>
      <c r="G116" s="11"/>
      <c r="H116" s="11"/>
      <c r="I116" s="10"/>
      <c r="J116" s="10"/>
      <c r="K116" s="11"/>
      <c r="L116" s="11"/>
      <c r="M116" s="11"/>
    </row>
    <row r="117" spans="2:13" x14ac:dyDescent="0.25">
      <c r="B117" s="91" t="s">
        <v>448</v>
      </c>
      <c r="C117" s="10"/>
      <c r="D117" s="11"/>
      <c r="E117" s="11"/>
      <c r="F117" s="10"/>
      <c r="G117" s="11"/>
      <c r="H117" s="11"/>
      <c r="I117" s="10"/>
      <c r="J117" s="11"/>
      <c r="K117" s="11"/>
      <c r="L117" s="11"/>
      <c r="M117" s="11"/>
    </row>
    <row r="118" spans="2:13" ht="15" customHeight="1" x14ac:dyDescent="0.25">
      <c r="B118" s="9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</row>
    <row r="119" spans="2:13" x14ac:dyDescent="0.25">
      <c r="B119" s="8" t="s">
        <v>128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x14ac:dyDescent="0.25">
      <c r="B120" s="91" t="s">
        <v>449</v>
      </c>
      <c r="C120" s="12"/>
      <c r="D120" s="11"/>
      <c r="E120" s="11"/>
      <c r="F120" s="10"/>
      <c r="G120" s="11"/>
      <c r="H120" s="11"/>
      <c r="I120" s="10"/>
      <c r="J120" s="10"/>
      <c r="K120" s="11"/>
      <c r="L120" s="11"/>
      <c r="M120" s="11"/>
    </row>
    <row r="121" spans="2:13" x14ac:dyDescent="0.25">
      <c r="B121" s="91" t="s">
        <v>450</v>
      </c>
      <c r="C121" s="10"/>
      <c r="D121" s="11"/>
      <c r="E121" s="11"/>
      <c r="F121" s="10"/>
      <c r="G121" s="11"/>
      <c r="H121" s="11"/>
      <c r="I121" s="10"/>
      <c r="J121" s="10"/>
      <c r="K121" s="11"/>
      <c r="L121" s="11"/>
      <c r="M121" s="11"/>
    </row>
    <row r="122" spans="2:13" x14ac:dyDescent="0.25">
      <c r="B122" s="91" t="s">
        <v>451</v>
      </c>
      <c r="C122" s="10"/>
      <c r="D122" s="11"/>
      <c r="E122" s="11"/>
      <c r="F122" s="10"/>
      <c r="G122" s="11"/>
      <c r="H122" s="11"/>
      <c r="I122" s="10"/>
      <c r="J122" s="10"/>
      <c r="K122" s="11"/>
      <c r="L122" s="11"/>
      <c r="M122" s="11"/>
    </row>
    <row r="123" spans="2:13" x14ac:dyDescent="0.25">
      <c r="B123" s="91" t="s">
        <v>452</v>
      </c>
      <c r="C123" s="10"/>
      <c r="D123" s="11"/>
      <c r="E123" s="11"/>
      <c r="F123" s="10"/>
      <c r="G123" s="11"/>
      <c r="H123" s="11"/>
      <c r="I123" s="10"/>
      <c r="J123" s="10"/>
      <c r="K123" s="11"/>
      <c r="L123" s="11"/>
      <c r="M123" s="11"/>
    </row>
    <row r="124" spans="2:13" x14ac:dyDescent="0.25">
      <c r="B124" s="91" t="s">
        <v>453</v>
      </c>
      <c r="C124" s="10"/>
      <c r="D124" s="11"/>
      <c r="E124" s="11"/>
      <c r="F124" s="10"/>
      <c r="G124" s="11"/>
      <c r="H124" s="11"/>
      <c r="I124" s="10"/>
      <c r="J124" s="10"/>
      <c r="K124" s="11"/>
      <c r="L124" s="11"/>
      <c r="M124" s="11"/>
    </row>
    <row r="125" spans="2:13" x14ac:dyDescent="0.25">
      <c r="B125" s="91" t="s">
        <v>454</v>
      </c>
      <c r="C125" s="11"/>
      <c r="D125" s="11"/>
      <c r="E125" s="11"/>
      <c r="F125" s="10"/>
      <c r="G125" s="11"/>
      <c r="H125" s="11"/>
      <c r="I125" s="10"/>
      <c r="J125" s="11"/>
      <c r="K125" s="11"/>
      <c r="L125" s="11"/>
      <c r="M125" s="11"/>
    </row>
    <row r="126" spans="2:13" x14ac:dyDescent="0.25">
      <c r="B126" s="243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</row>
    <row r="127" spans="2:13" ht="15" customHeight="1" x14ac:dyDescent="0.25">
      <c r="B127" s="9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</row>
    <row r="128" spans="2:13" x14ac:dyDescent="0.25">
      <c r="B128" s="8" t="s">
        <v>129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x14ac:dyDescent="0.25">
      <c r="B129" s="91" t="s">
        <v>455</v>
      </c>
      <c r="C129" s="10"/>
      <c r="D129" s="11"/>
      <c r="E129" s="11"/>
      <c r="F129" s="10"/>
      <c r="G129" s="11"/>
      <c r="H129" s="11"/>
      <c r="I129" s="10"/>
      <c r="J129" s="10"/>
      <c r="K129" s="11"/>
      <c r="L129" s="10"/>
      <c r="M129" s="10"/>
    </row>
    <row r="130" spans="2:13" x14ac:dyDescent="0.25">
      <c r="B130" s="91" t="s">
        <v>130</v>
      </c>
      <c r="C130" s="10"/>
      <c r="D130" s="11"/>
      <c r="E130" s="11"/>
      <c r="F130" s="10"/>
      <c r="G130" s="11"/>
      <c r="H130" s="11"/>
      <c r="I130" s="10"/>
      <c r="J130" s="10"/>
      <c r="K130" s="11"/>
      <c r="L130" s="10"/>
      <c r="M130" s="10"/>
    </row>
    <row r="131" spans="2:13" x14ac:dyDescent="0.25">
      <c r="B131" s="91" t="s">
        <v>456</v>
      </c>
      <c r="C131" s="10"/>
      <c r="D131" s="11"/>
      <c r="E131" s="11"/>
      <c r="F131" s="10"/>
      <c r="G131" s="11"/>
      <c r="H131" s="11"/>
      <c r="I131" s="10"/>
      <c r="J131" s="10"/>
      <c r="K131" s="11"/>
      <c r="L131" s="10"/>
      <c r="M131" s="10"/>
    </row>
    <row r="132" spans="2:13" x14ac:dyDescent="0.25">
      <c r="B132" s="91" t="s">
        <v>457</v>
      </c>
      <c r="C132" s="10"/>
      <c r="D132" s="11"/>
      <c r="E132" s="11"/>
      <c r="F132" s="10"/>
      <c r="G132" s="11"/>
      <c r="H132" s="11"/>
      <c r="I132" s="10"/>
      <c r="J132" s="10"/>
      <c r="K132" s="11"/>
      <c r="L132" s="10"/>
      <c r="M132" s="10"/>
    </row>
    <row r="133" spans="2:13" x14ac:dyDescent="0.25">
      <c r="B133" s="91" t="s">
        <v>458</v>
      </c>
      <c r="C133" s="10"/>
      <c r="D133" s="11"/>
      <c r="E133" s="11"/>
      <c r="F133" s="10"/>
      <c r="G133" s="11"/>
      <c r="H133" s="11"/>
      <c r="I133" s="10"/>
      <c r="J133" s="10"/>
      <c r="K133" s="11"/>
      <c r="L133" s="10"/>
      <c r="M133" s="10"/>
    </row>
    <row r="134" spans="2:13" x14ac:dyDescent="0.25">
      <c r="B134" s="91" t="s">
        <v>459</v>
      </c>
      <c r="C134" s="11"/>
      <c r="D134" s="11"/>
      <c r="E134" s="11"/>
      <c r="F134" s="10"/>
      <c r="G134" s="11"/>
      <c r="H134" s="11"/>
      <c r="I134" s="10"/>
      <c r="J134" s="11"/>
      <c r="K134" s="11"/>
      <c r="L134" s="11"/>
      <c r="M134" s="11"/>
    </row>
    <row r="135" spans="2:13" ht="15" customHeight="1" x14ac:dyDescent="0.25">
      <c r="B135" s="9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</row>
    <row r="136" spans="2:13" x14ac:dyDescent="0.25">
      <c r="B136" s="8" t="s">
        <v>131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x14ac:dyDescent="0.25">
      <c r="B137" s="91" t="s">
        <v>460</v>
      </c>
      <c r="C137" s="10"/>
      <c r="D137" s="11"/>
      <c r="E137" s="11"/>
      <c r="F137" s="10"/>
      <c r="G137" s="11"/>
      <c r="H137" s="11"/>
      <c r="I137" s="10"/>
      <c r="J137" s="10"/>
      <c r="K137" s="11"/>
      <c r="L137" s="10"/>
      <c r="M137" s="10"/>
    </row>
    <row r="138" spans="2:13" x14ac:dyDescent="0.25">
      <c r="B138" s="91" t="s">
        <v>461</v>
      </c>
      <c r="C138" s="10"/>
      <c r="D138" s="11"/>
      <c r="E138" s="11"/>
      <c r="F138" s="10"/>
      <c r="G138" s="11"/>
      <c r="H138" s="11"/>
      <c r="I138" s="10"/>
      <c r="J138" s="10"/>
      <c r="K138" s="11"/>
      <c r="L138" s="10"/>
      <c r="M138" s="10"/>
    </row>
    <row r="139" spans="2:13" x14ac:dyDescent="0.25">
      <c r="B139" s="91" t="s">
        <v>462</v>
      </c>
      <c r="C139" s="10"/>
      <c r="D139" s="11"/>
      <c r="E139" s="11"/>
      <c r="F139" s="10"/>
      <c r="G139" s="11"/>
      <c r="H139" s="11"/>
      <c r="I139" s="10"/>
      <c r="J139" s="10"/>
      <c r="K139" s="11"/>
      <c r="L139" s="11"/>
      <c r="M139" s="10"/>
    </row>
    <row r="140" spans="2:13" x14ac:dyDescent="0.25">
      <c r="B140" s="91" t="s">
        <v>463</v>
      </c>
      <c r="C140" s="10"/>
      <c r="D140" s="11"/>
      <c r="E140" s="11"/>
      <c r="F140" s="10"/>
      <c r="G140" s="11"/>
      <c r="H140" s="11"/>
      <c r="I140" s="10"/>
      <c r="J140" s="10"/>
      <c r="K140" s="11"/>
      <c r="L140" s="10"/>
      <c r="M140" s="10"/>
    </row>
    <row r="141" spans="2:13" x14ac:dyDescent="0.25">
      <c r="B141" s="91" t="s">
        <v>185</v>
      </c>
      <c r="C141" s="10"/>
      <c r="D141" s="11"/>
      <c r="E141" s="11"/>
      <c r="F141" s="10"/>
      <c r="G141" s="11"/>
      <c r="H141" s="11"/>
      <c r="I141" s="10"/>
      <c r="J141" s="10"/>
      <c r="K141" s="11"/>
      <c r="L141" s="10"/>
      <c r="M141" s="10"/>
    </row>
    <row r="142" spans="2:13" x14ac:dyDescent="0.25">
      <c r="B142" s="91" t="s">
        <v>464</v>
      </c>
      <c r="C142" s="10"/>
      <c r="D142" s="11"/>
      <c r="E142" s="11"/>
      <c r="F142" s="10"/>
      <c r="G142" s="11"/>
      <c r="H142" s="11"/>
      <c r="I142" s="10"/>
      <c r="J142" s="10"/>
      <c r="K142" s="11"/>
      <c r="L142" s="11"/>
      <c r="M142" s="11"/>
    </row>
    <row r="143" spans="2:13" x14ac:dyDescent="0.25">
      <c r="B143" s="243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</row>
    <row r="144" spans="2:13" ht="15" customHeight="1" x14ac:dyDescent="0.25">
      <c r="B144" s="9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</row>
    <row r="145" spans="2:13" x14ac:dyDescent="0.25">
      <c r="B145" s="8" t="s">
        <v>132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x14ac:dyDescent="0.25">
      <c r="B146" s="91" t="s">
        <v>465</v>
      </c>
      <c r="C146" s="10"/>
      <c r="D146" s="11"/>
      <c r="E146" s="11"/>
      <c r="F146" s="10"/>
      <c r="G146" s="11"/>
      <c r="H146" s="11"/>
      <c r="I146" s="10"/>
      <c r="J146" s="10"/>
      <c r="K146" s="11"/>
      <c r="L146" s="10"/>
      <c r="M146" s="10"/>
    </row>
    <row r="147" spans="2:13" x14ac:dyDescent="0.25">
      <c r="B147" s="91" t="s">
        <v>466</v>
      </c>
      <c r="C147" s="10"/>
      <c r="D147" s="11"/>
      <c r="E147" s="11"/>
      <c r="F147" s="10"/>
      <c r="G147" s="11"/>
      <c r="H147" s="11"/>
      <c r="I147" s="10"/>
      <c r="J147" s="10"/>
      <c r="K147" s="11"/>
      <c r="L147" s="11"/>
      <c r="M147" s="11"/>
    </row>
    <row r="148" spans="2:13" x14ac:dyDescent="0.25">
      <c r="B148" s="91" t="s">
        <v>467</v>
      </c>
      <c r="C148" s="10"/>
      <c r="D148" s="11"/>
      <c r="E148" s="11"/>
      <c r="F148" s="10"/>
      <c r="G148" s="11"/>
      <c r="H148" s="11"/>
      <c r="I148" s="10"/>
      <c r="J148" s="10"/>
      <c r="K148" s="11"/>
      <c r="L148" s="11"/>
      <c r="M148" s="11"/>
    </row>
    <row r="149" spans="2:13" x14ac:dyDescent="0.25">
      <c r="B149" s="91" t="s">
        <v>468</v>
      </c>
      <c r="C149" s="10"/>
      <c r="D149" s="11"/>
      <c r="E149" s="11"/>
      <c r="F149" s="10"/>
      <c r="G149" s="11"/>
      <c r="H149" s="11"/>
      <c r="I149" s="10"/>
      <c r="J149" s="10"/>
      <c r="K149" s="11"/>
      <c r="L149" s="11"/>
      <c r="M149" s="11"/>
    </row>
    <row r="150" spans="2:13" x14ac:dyDescent="0.25">
      <c r="B150" s="91" t="s">
        <v>469</v>
      </c>
      <c r="C150" s="10"/>
      <c r="D150" s="11"/>
      <c r="E150" s="11"/>
      <c r="F150" s="10"/>
      <c r="G150" s="11"/>
      <c r="H150" s="11"/>
      <c r="I150" s="10"/>
      <c r="J150" s="10"/>
      <c r="K150" s="11"/>
      <c r="L150" s="11"/>
      <c r="M150" s="11"/>
    </row>
    <row r="151" spans="2:13" x14ac:dyDescent="0.25">
      <c r="B151" s="91" t="s">
        <v>470</v>
      </c>
      <c r="C151" s="10"/>
      <c r="D151" s="11"/>
      <c r="E151" s="11"/>
      <c r="F151" s="10"/>
      <c r="G151" s="11"/>
      <c r="H151" s="11"/>
      <c r="I151" s="10"/>
      <c r="J151" s="10"/>
      <c r="K151" s="11"/>
      <c r="L151" s="11"/>
      <c r="M151" s="11"/>
    </row>
    <row r="152" spans="2:13" x14ac:dyDescent="0.25">
      <c r="B152" s="91" t="s">
        <v>471</v>
      </c>
      <c r="C152" s="10"/>
      <c r="D152" s="11"/>
      <c r="E152" s="11"/>
      <c r="F152" s="10"/>
      <c r="G152" s="11"/>
      <c r="H152" s="11"/>
      <c r="I152" s="10"/>
      <c r="J152" s="11"/>
      <c r="K152" s="11"/>
      <c r="L152" s="10"/>
      <c r="M152" s="10"/>
    </row>
    <row r="153" spans="2:13" ht="15" customHeight="1" x14ac:dyDescent="0.25">
      <c r="B153" s="9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</row>
    <row r="154" spans="2:13" x14ac:dyDescent="0.25">
      <c r="B154" s="8" t="s">
        <v>133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 x14ac:dyDescent="0.25">
      <c r="B155" s="91" t="s">
        <v>472</v>
      </c>
      <c r="C155" s="10"/>
      <c r="D155" s="11"/>
      <c r="E155" s="11"/>
      <c r="F155" s="10"/>
      <c r="G155" s="11"/>
      <c r="H155" s="11"/>
      <c r="I155" s="10"/>
      <c r="J155" s="12"/>
      <c r="K155" s="11"/>
      <c r="L155" s="10"/>
      <c r="M155" s="10"/>
    </row>
    <row r="156" spans="2:13" x14ac:dyDescent="0.25">
      <c r="B156" s="91" t="s">
        <v>473</v>
      </c>
      <c r="C156" s="10"/>
      <c r="D156" s="11"/>
      <c r="E156" s="11"/>
      <c r="F156" s="10"/>
      <c r="G156" s="11"/>
      <c r="H156" s="11"/>
      <c r="I156" s="10"/>
      <c r="J156" s="10"/>
      <c r="K156" s="11"/>
      <c r="L156" s="10"/>
      <c r="M156" s="10"/>
    </row>
    <row r="157" spans="2:13" x14ac:dyDescent="0.25">
      <c r="B157" s="91" t="s">
        <v>474</v>
      </c>
      <c r="C157" s="10"/>
      <c r="D157" s="11"/>
      <c r="E157" s="11"/>
      <c r="F157" s="10"/>
      <c r="G157" s="11"/>
      <c r="H157" s="11"/>
      <c r="I157" s="10"/>
      <c r="J157" s="10"/>
      <c r="K157" s="11"/>
      <c r="L157" s="10"/>
      <c r="M157" s="10"/>
    </row>
    <row r="158" spans="2:13" x14ac:dyDescent="0.25">
      <c r="B158" s="91" t="s">
        <v>475</v>
      </c>
      <c r="C158" s="10"/>
      <c r="D158" s="11"/>
      <c r="E158" s="11"/>
      <c r="F158" s="10"/>
      <c r="G158" s="11"/>
      <c r="H158" s="11"/>
      <c r="I158" s="10"/>
      <c r="J158" s="10"/>
      <c r="K158" s="11"/>
      <c r="L158" s="10"/>
      <c r="M158" s="10"/>
    </row>
    <row r="159" spans="2:13" x14ac:dyDescent="0.25">
      <c r="B159" s="91" t="s">
        <v>476</v>
      </c>
      <c r="C159" s="10"/>
      <c r="D159" s="11"/>
      <c r="E159" s="11"/>
      <c r="F159" s="10"/>
      <c r="G159" s="11"/>
      <c r="H159" s="11"/>
      <c r="I159" s="10"/>
      <c r="J159" s="10"/>
      <c r="K159" s="11"/>
      <c r="L159" s="10"/>
      <c r="M159" s="10"/>
    </row>
    <row r="160" spans="2:13" x14ac:dyDescent="0.25">
      <c r="B160" s="91" t="s">
        <v>477</v>
      </c>
      <c r="C160" s="10"/>
      <c r="D160" s="11"/>
      <c r="E160" s="11"/>
      <c r="F160" s="10"/>
      <c r="G160" s="11"/>
      <c r="H160" s="11"/>
      <c r="I160" s="10"/>
      <c r="J160" s="10"/>
      <c r="K160" s="11"/>
      <c r="L160" s="11"/>
      <c r="M160" s="11"/>
    </row>
    <row r="161" spans="2:13" x14ac:dyDescent="0.25">
      <c r="B161" s="91" t="s">
        <v>478</v>
      </c>
      <c r="C161" s="10"/>
      <c r="D161" s="11"/>
      <c r="E161" s="11"/>
      <c r="F161" s="10"/>
      <c r="G161" s="11"/>
      <c r="H161" s="11"/>
      <c r="I161" s="10"/>
      <c r="J161" s="10"/>
      <c r="K161" s="11"/>
      <c r="L161" s="11"/>
      <c r="M161" s="11"/>
    </row>
    <row r="162" spans="2:13" x14ac:dyDescent="0.25">
      <c r="B162" s="243"/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</row>
    <row r="163" spans="2:13" ht="15" customHeight="1" x14ac:dyDescent="0.25">
      <c r="B163" s="9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</row>
    <row r="164" spans="2:13" x14ac:dyDescent="0.25">
      <c r="B164" s="8" t="s">
        <v>134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x14ac:dyDescent="0.25">
      <c r="B165" s="91" t="s">
        <v>479</v>
      </c>
      <c r="C165" s="12"/>
      <c r="D165" s="11"/>
      <c r="E165" s="11"/>
      <c r="F165" s="10"/>
      <c r="G165" s="11"/>
      <c r="H165" s="11"/>
      <c r="I165" s="10"/>
      <c r="J165" s="10"/>
      <c r="K165" s="11"/>
      <c r="L165" s="11"/>
      <c r="M165" s="11"/>
    </row>
    <row r="166" spans="2:13" x14ac:dyDescent="0.25">
      <c r="B166" s="91" t="s">
        <v>480</v>
      </c>
      <c r="C166" s="10"/>
      <c r="D166" s="11"/>
      <c r="E166" s="11"/>
      <c r="F166" s="10"/>
      <c r="G166" s="11"/>
      <c r="H166" s="11"/>
      <c r="I166" s="10"/>
      <c r="J166" s="10"/>
      <c r="K166" s="11"/>
      <c r="L166" s="11"/>
      <c r="M166" s="11"/>
    </row>
    <row r="167" spans="2:13" x14ac:dyDescent="0.25">
      <c r="B167" s="91" t="s">
        <v>481</v>
      </c>
      <c r="C167" s="10"/>
      <c r="D167" s="11"/>
      <c r="E167" s="11"/>
      <c r="F167" s="10"/>
      <c r="G167" s="11"/>
      <c r="H167" s="11"/>
      <c r="I167" s="10"/>
      <c r="J167" s="10"/>
      <c r="K167" s="11"/>
      <c r="L167" s="11"/>
      <c r="M167" s="11"/>
    </row>
    <row r="168" spans="2:13" x14ac:dyDescent="0.25">
      <c r="B168" s="91" t="s">
        <v>482</v>
      </c>
      <c r="C168" s="10"/>
      <c r="D168" s="11"/>
      <c r="E168" s="11"/>
      <c r="F168" s="10"/>
      <c r="G168" s="11"/>
      <c r="H168" s="11"/>
      <c r="I168" s="10"/>
      <c r="J168" s="10"/>
      <c r="K168" s="11"/>
      <c r="L168" s="11"/>
      <c r="M168" s="11"/>
    </row>
    <row r="169" spans="2:13" x14ac:dyDescent="0.25">
      <c r="B169" s="91" t="s">
        <v>483</v>
      </c>
      <c r="C169" s="10"/>
      <c r="D169" s="11"/>
      <c r="E169" s="11"/>
      <c r="F169" s="10"/>
      <c r="G169" s="11"/>
      <c r="H169" s="11"/>
      <c r="I169" s="10"/>
      <c r="J169" s="10"/>
      <c r="K169" s="11"/>
      <c r="L169" s="11"/>
      <c r="M169" s="11"/>
    </row>
    <row r="170" spans="2:13" x14ac:dyDescent="0.25">
      <c r="B170" s="91" t="s">
        <v>484</v>
      </c>
      <c r="C170" s="10"/>
      <c r="D170" s="11"/>
      <c r="E170" s="11"/>
      <c r="F170" s="10"/>
      <c r="G170" s="11"/>
      <c r="H170" s="11"/>
      <c r="I170" s="10"/>
      <c r="J170" s="10"/>
      <c r="K170" s="11"/>
      <c r="L170" s="11"/>
      <c r="M170" s="11"/>
    </row>
    <row r="171" spans="2:13" x14ac:dyDescent="0.25">
      <c r="B171" s="91" t="s">
        <v>485</v>
      </c>
      <c r="C171" s="10"/>
      <c r="D171" s="11"/>
      <c r="E171" s="11"/>
      <c r="F171" s="10"/>
      <c r="G171" s="11"/>
      <c r="H171" s="11"/>
      <c r="I171" s="10"/>
      <c r="J171" s="10"/>
      <c r="K171" s="11"/>
      <c r="L171" s="11"/>
      <c r="M171" s="11"/>
    </row>
    <row r="172" spans="2:13" x14ac:dyDescent="0.25">
      <c r="B172" s="91" t="s">
        <v>486</v>
      </c>
      <c r="C172" s="10"/>
      <c r="D172" s="11"/>
      <c r="E172" s="11"/>
      <c r="F172" s="10"/>
      <c r="G172" s="11"/>
      <c r="H172" s="11"/>
      <c r="I172" s="10"/>
      <c r="J172" s="10"/>
      <c r="K172" s="11"/>
      <c r="L172" s="11"/>
      <c r="M172" s="11"/>
    </row>
    <row r="173" spans="2:13" x14ac:dyDescent="0.25">
      <c r="B173" s="91" t="s">
        <v>487</v>
      </c>
      <c r="C173" s="10"/>
      <c r="D173" s="11"/>
      <c r="E173" s="11"/>
      <c r="F173" s="10"/>
      <c r="G173" s="11"/>
      <c r="H173" s="11"/>
      <c r="I173" s="10"/>
      <c r="J173" s="10"/>
      <c r="K173" s="11"/>
      <c r="L173" s="11"/>
      <c r="M173" s="11"/>
    </row>
    <row r="174" spans="2:13" x14ac:dyDescent="0.25">
      <c r="B174" s="91" t="s">
        <v>488</v>
      </c>
      <c r="C174" s="10"/>
      <c r="D174" s="11"/>
      <c r="E174" s="11"/>
      <c r="F174" s="10"/>
      <c r="G174" s="11"/>
      <c r="H174" s="11"/>
      <c r="I174" s="10"/>
      <c r="J174" s="11"/>
      <c r="K174" s="11"/>
      <c r="L174" s="11"/>
      <c r="M174" s="11"/>
    </row>
    <row r="175" spans="2:13" x14ac:dyDescent="0.25">
      <c r="B175" s="91" t="s">
        <v>489</v>
      </c>
      <c r="C175" s="10"/>
      <c r="D175" s="11"/>
      <c r="E175" s="11"/>
      <c r="F175" s="10"/>
      <c r="G175" s="11"/>
      <c r="H175" s="11"/>
      <c r="I175" s="10"/>
      <c r="J175" s="11"/>
      <c r="K175" s="11"/>
      <c r="L175" s="11"/>
      <c r="M175" s="11"/>
    </row>
  </sheetData>
  <mergeCells count="64">
    <mergeCell ref="C8:E8"/>
    <mergeCell ref="F8:K8"/>
    <mergeCell ref="L8:M8"/>
    <mergeCell ref="B16:M16"/>
    <mergeCell ref="C17:E17"/>
    <mergeCell ref="F17:K17"/>
    <mergeCell ref="L17:M17"/>
    <mergeCell ref="C26:E26"/>
    <mergeCell ref="F26:K26"/>
    <mergeCell ref="L26:M26"/>
    <mergeCell ref="B35:M35"/>
    <mergeCell ref="C36:E36"/>
    <mergeCell ref="F36:K36"/>
    <mergeCell ref="L36:M36"/>
    <mergeCell ref="B48:M48"/>
    <mergeCell ref="C49:E49"/>
    <mergeCell ref="F49:K49"/>
    <mergeCell ref="L49:M49"/>
    <mergeCell ref="C58:E58"/>
    <mergeCell ref="F58:K58"/>
    <mergeCell ref="L58:M58"/>
    <mergeCell ref="C92:E92"/>
    <mergeCell ref="F92:K92"/>
    <mergeCell ref="L92:M92"/>
    <mergeCell ref="B67:M67"/>
    <mergeCell ref="C68:E68"/>
    <mergeCell ref="F68:K68"/>
    <mergeCell ref="L68:M68"/>
    <mergeCell ref="C77:E77"/>
    <mergeCell ref="F77:K77"/>
    <mergeCell ref="L77:M77"/>
    <mergeCell ref="B85:M85"/>
    <mergeCell ref="C86:E86"/>
    <mergeCell ref="F86:K86"/>
    <mergeCell ref="L86:M86"/>
    <mergeCell ref="B91:M91"/>
    <mergeCell ref="C101:E101"/>
    <mergeCell ref="F101:K101"/>
    <mergeCell ref="L101:M101"/>
    <mergeCell ref="B109:M109"/>
    <mergeCell ref="C110:E110"/>
    <mergeCell ref="F110:K110"/>
    <mergeCell ref="L110:M110"/>
    <mergeCell ref="C118:E118"/>
    <mergeCell ref="F118:K118"/>
    <mergeCell ref="L118:M118"/>
    <mergeCell ref="B126:M126"/>
    <mergeCell ref="C127:E127"/>
    <mergeCell ref="F127:K127"/>
    <mergeCell ref="L127:M127"/>
    <mergeCell ref="C135:E135"/>
    <mergeCell ref="F135:K135"/>
    <mergeCell ref="L135:M135"/>
    <mergeCell ref="B143:M143"/>
    <mergeCell ref="C144:E144"/>
    <mergeCell ref="F144:K144"/>
    <mergeCell ref="L144:M144"/>
    <mergeCell ref="C153:E153"/>
    <mergeCell ref="F153:K153"/>
    <mergeCell ref="L153:M153"/>
    <mergeCell ref="B162:M162"/>
    <mergeCell ref="C163:E163"/>
    <mergeCell ref="F163:K163"/>
    <mergeCell ref="L163:M16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: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Assignments</vt:lpstr>
      <vt:lpstr>Bowl Games</vt:lpstr>
      <vt:lpstr>Conference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Browniemj</dc:creator>
  <cp:lastModifiedBy>Browniemj</cp:lastModifiedBy>
  <dcterms:created xsi:type="dcterms:W3CDTF">2015-12-01T01:29:09Z</dcterms:created>
  <dcterms:modified xsi:type="dcterms:W3CDTF">2017-01-10T22:59:32Z</dcterms:modified>
</cp:coreProperties>
</file>